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<sst xmlns="http://schemas.openxmlformats.org/spreadsheetml/2006/main" count="199" uniqueCount="105">
  <si>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</si>
  <si>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</si>
  <si>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</si>
  <si>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</si>
  <si>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</si>
  <si>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</si>
  <si>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</si>
  <si>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</si>
  <si>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</si>
  <si>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</si>
  <si>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</si>
  <si>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</si>
  <si>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</si>
  <si>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</si>
  <si>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</si>
  <si>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</si>
  <si>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</si>
  <si>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</si>
  <si>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</si>
  <si>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</si>
  <si>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ISTITUTO COMPRENSIVO DI VIALE LIBERTA'</t>
  </si>
  <si>
    <t>27029 VIGEVANO (PV) VIALE LIBERTA' 32 C.F. 94034000185 C.M. PVIC83100R</t>
  </si>
  <si>
    <t>167/PA del 10/12/2019</t>
  </si>
  <si>
    <t>691/1 del 23/12/2019</t>
  </si>
  <si>
    <t>38/001 del 27/12/2019</t>
  </si>
  <si>
    <t>7819011410 del 31/08/2019</t>
  </si>
  <si>
    <t>7819017829 del 30/12/2019</t>
  </si>
  <si>
    <t>8B01034392 del 05/12/2019</t>
  </si>
  <si>
    <t>688/1 del 23/12/2019</t>
  </si>
  <si>
    <t>000503PA del 31/12/2019</t>
  </si>
  <si>
    <t>000475PA del 15/12/2019</t>
  </si>
  <si>
    <t>200338/E del 20/01/2020</t>
  </si>
  <si>
    <t>8720001909 del 20/01/2020</t>
  </si>
  <si>
    <t>7820000575 del 31/01/2020</t>
  </si>
  <si>
    <t>P0006996 del 28/01/2020</t>
  </si>
  <si>
    <t>8720010788 del 30/01/2020</t>
  </si>
  <si>
    <t>20204E03448 del 31/01/2020</t>
  </si>
  <si>
    <t>201047 del 31/01/2020</t>
  </si>
  <si>
    <t>30/P del 31/01/2020</t>
  </si>
  <si>
    <t>2020/004_PA-AV del 30/01/2020</t>
  </si>
  <si>
    <t>2020/001_NC_PA-AV del 01/02/2020</t>
  </si>
  <si>
    <t>0000033PA del 29/01/2020</t>
  </si>
  <si>
    <t>FATTPA 1_20 del 30/01/2020</t>
  </si>
  <si>
    <t>1505/P del 29/02/2020</t>
  </si>
  <si>
    <t>26/PA del 05/02/2020</t>
  </si>
  <si>
    <t>107CFP del 29/02/2020</t>
  </si>
  <si>
    <t>8B00089551 del 06/02/2020</t>
  </si>
  <si>
    <t>14 del 21/02/2020</t>
  </si>
  <si>
    <t>7820002567 del 29/02/2020</t>
  </si>
  <si>
    <t>23/PA del 17/02/2020</t>
  </si>
  <si>
    <t>2020.FD181.FTPA del 31/03/2020</t>
  </si>
  <si>
    <t>2020.FD182.FTPA del 31/03/2020</t>
  </si>
  <si>
    <t>2020.FD183.FTPA del 31/03/2020</t>
  </si>
  <si>
    <t>3732 del 08/04/2020</t>
  </si>
  <si>
    <t>200993/E del 21/04/2020</t>
  </si>
  <si>
    <t>7820005257 del 30/04/2020</t>
  </si>
  <si>
    <t>1951/2020 del 23/03/2020</t>
  </si>
  <si>
    <t>2020.FD180.FTPA del 31/03/2020</t>
  </si>
  <si>
    <t>7819012648 del 30/09/2019</t>
  </si>
  <si>
    <t>8B00287111 del 06/04/2020</t>
  </si>
  <si>
    <t>10/PA del 14/04/2020</t>
  </si>
  <si>
    <t>189/PA del 29/04/2020</t>
  </si>
  <si>
    <t>20204E11216 del 11/05/2020</t>
  </si>
  <si>
    <t>FVL1189 del 19/05/2020</t>
  </si>
  <si>
    <t>209/2020 del 26/05/2020</t>
  </si>
  <si>
    <t>203/2020 del 19/05/2020</t>
  </si>
  <si>
    <t>20204G01445 del 18/05/2020</t>
  </si>
  <si>
    <t>80/PA del 26/05/2020</t>
  </si>
  <si>
    <t>81/PA del 26/05/2020</t>
  </si>
  <si>
    <t>3340/2020 del 15/05/2020</t>
  </si>
  <si>
    <t>89/PA del 05/06/2020</t>
  </si>
  <si>
    <t>20204E12804 del 29/05/2020</t>
  </si>
  <si>
    <t>20PAS0007421 del 31/05/2020</t>
  </si>
  <si>
    <t>8B00439939 del 05/06/2020</t>
  </si>
  <si>
    <t>190 del 05/06/2020</t>
  </si>
  <si>
    <t>052/2020/PA-B del 23/06/2020</t>
  </si>
  <si>
    <t>355/PA del 31/05/2020</t>
  </si>
  <si>
    <t>00000001046 del 30/06/2020</t>
  </si>
  <si>
    <t>FPA 1/20 del 06/07/2020</t>
  </si>
  <si>
    <t>2020.FD450.FTPA del 29/06/2020</t>
  </si>
  <si>
    <t>00000001111 del 30/06/2020</t>
  </si>
  <si>
    <t>335E del 08/07/2020</t>
  </si>
  <si>
    <t>222/1 del 02/07/2020</t>
  </si>
  <si>
    <t>255 del 13/07/2020</t>
  </si>
  <si>
    <t>0000414\PA del 21/07/2020</t>
  </si>
  <si>
    <t>79/FE del 23/07/2020</t>
  </si>
  <si>
    <t>243/04 del 20/07/2020</t>
  </si>
  <si>
    <t>253 del 27/07/2020</t>
  </si>
  <si>
    <t>254 del 27/07/2020</t>
  </si>
  <si>
    <t>252 del 27/07/2020</t>
  </si>
  <si>
    <t>201559/E del 28/07/2020</t>
  </si>
  <si>
    <t>2976/P del 31/07/2020</t>
  </si>
  <si>
    <t>62/A del 31/07/2020</t>
  </si>
  <si>
    <t>8B00621240 del 13/08/2020</t>
  </si>
  <si>
    <t>20204E19390 del 24/08/2020</t>
  </si>
  <si>
    <t>2020.FD569.FTPA del 31/08/2020</t>
  </si>
  <si>
    <t>4/PA del 03/09/2020</t>
  </si>
  <si>
    <t>5/PA del 03/09/2020</t>
  </si>
  <si>
    <t>308 del 24/09/2020</t>
  </si>
  <si>
    <t>309 del 24/09/2020</t>
  </si>
  <si>
    <t>V2FV0000041 del 22/09/2020</t>
  </si>
  <si>
    <t>00000000253 del 23/09/2020</t>
  </si>
  <si>
    <t>00000000246 del 16/09/2020</t>
  </si>
  <si>
    <t>00000000254 del 23/09/2020</t>
  </si>
  <si>
    <t>00000000255 del 23/09/2020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</si>
</sst>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4" fontId="46" fillId="0" borderId="18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2" fontId="46" fillId="0" borderId="19" xfId="0" applyNumberFormat="1" applyFont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40" t="s">
        <v>1</v>
      </c>
      <c r="B7" s="41"/>
      <c r="C7" s="41"/>
      <c r="D7" s="41"/>
      <c r="E7" s="41"/>
      <c r="F7" s="42"/>
    </row>
    <row r="8" spans="1:6" ht="27" customHeight="1">
      <c r="A8" s="40" t="s">
        <v>12</v>
      </c>
      <c r="B8" s="41"/>
      <c r="C8" s="41"/>
      <c r="D8" s="41"/>
      <c r="E8" s="41"/>
      <c r="F8" s="42"/>
    </row>
    <row r="9" spans="1:6" ht="30.75" customHeight="1">
      <c r="A9" s="53" t="s">
        <v>0</v>
      </c>
      <c r="B9" s="44"/>
      <c r="C9" s="43" t="s">
        <v>6</v>
      </c>
      <c r="D9" s="44"/>
      <c r="E9" s="31" t="s">
        <v>13</v>
      </c>
      <c r="F9" s="32"/>
    </row>
    <row r="10" spans="1:6" ht="29.25" customHeight="1" thickBot="1">
      <c r="A10" s="47">
        <f>SUM(B16:B19)</f>
        <v>153</v>
      </c>
      <c r="B10" s="38"/>
      <c r="C10" s="37">
        <f>SUM(C16:D19)</f>
        <v>230131.42999999993</v>
      </c>
      <c r="D10" s="38"/>
      <c r="E10" s="48">
        <f>('Trimestre 1'!H1+'Trimestre 2'!H1+'Trimestre 3'!H1+'Trimestre 4'!H1)/C10</f>
        <v>75.54394260705723</v>
      </c>
      <c r="F10" s="4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50" t="s">
        <v>2</v>
      </c>
      <c r="B13" s="51"/>
      <c r="C13" s="51"/>
      <c r="D13" s="51"/>
      <c r="E13" s="51"/>
      <c r="F13" s="52"/>
    </row>
    <row r="14" spans="1:6" ht="27" customHeight="1">
      <c r="A14" s="40" t="s">
        <v>3</v>
      </c>
      <c r="B14" s="41"/>
      <c r="C14" s="41"/>
      <c r="D14" s="41"/>
      <c r="E14" s="41"/>
      <c r="F14" s="42"/>
    </row>
    <row r="15" spans="1:12" ht="46.5" customHeight="1">
      <c r="A15" s="21" t="s">
        <v>4</v>
      </c>
      <c r="B15" s="27" t="s">
        <v>0</v>
      </c>
      <c r="C15" s="43" t="s">
        <v>6</v>
      </c>
      <c r="D15" s="44"/>
      <c r="E15" s="45" t="s">
        <v>14</v>
      </c>
      <c r="F15" s="46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50</v>
      </c>
      <c r="C16" s="29">
        <f>'Trimestre 1'!B1</f>
        <v>100387.45999999999</v>
      </c>
      <c r="D16" s="39"/>
      <c r="E16" s="29">
        <f>'Trimestre 1'!G1</f>
        <v>37.05130620896274</v>
      </c>
      <c r="F16" s="30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44</v>
      </c>
      <c r="C17" s="29">
        <f>'Trimestre 2'!B1</f>
        <v>101877.02999999997</v>
      </c>
      <c r="D17" s="39"/>
      <c r="E17" s="29">
        <f>'Trimestre 2'!G1</f>
        <v>135.14751951445785</v>
      </c>
      <c r="F17" s="30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45</v>
      </c>
      <c r="C18" s="29">
        <f>'Trimestre 3'!B1</f>
        <v>18360.699999999997</v>
      </c>
      <c r="D18" s="39"/>
      <c r="E18" s="29">
        <f>'Trimestre 3'!G1</f>
        <v>-8.455417277119068</v>
      </c>
      <c r="F18" s="30"/>
    </row>
    <row r="19" spans="1:6" ht="21.75" customHeight="1" thickBot="1">
      <c r="A19" s="24" t="s">
        <v>18</v>
      </c>
      <c r="B19" s="25">
        <f>'Trimestre 4'!C1</f>
        <v>14</v>
      </c>
      <c r="C19" s="34">
        <f>'Trimestre 4'!B1</f>
        <v>9506.24</v>
      </c>
      <c r="D19" s="36"/>
      <c r="E19" s="34">
        <f>'Trimestre 4'!G1</f>
        <v>5.50885523613963</v>
      </c>
      <c r="F19" s="35"/>
    </row>
    <row r="20" spans="1:6" ht="46.5" customHeight="1">
      <c r="A20" s="11"/>
      <c r="B20" s="12"/>
      <c r="C20" s="33"/>
      <c r="D20" s="33"/>
      <c r="E20" s="12"/>
      <c r="F20" s="12"/>
    </row>
  </sheetData>
  <sheetProtection/>
  <mergeCells count="21"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100387.45999999999</v>
      </c>
      <c r="C1">
        <f>COUNTA(A4:A203)</f>
        <v>50</v>
      </c>
      <c r="G1" s="20">
        <f>IF(B1&lt;&gt;0,H1/B1,0)</f>
        <v>37.05130620896274</v>
      </c>
      <c r="H1" s="19">
        <f>SUM(H4:H195)</f>
        <v>3719486.5199999986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96</v>
      </c>
      <c r="C4" s="17">
        <v>43840</v>
      </c>
      <c r="D4" s="17">
        <v>43845</v>
      </c>
      <c r="E4" s="17"/>
      <c r="F4" s="17"/>
      <c r="G4" s="1">
        <f>D4-C4-(F4-E4)</f>
        <v>5</v>
      </c>
      <c r="H4" s="16">
        <f>B4*G4</f>
        <v>480</v>
      </c>
    </row>
    <row r="5" spans="1:8" ht="15">
      <c r="A5" s="28" t="s">
        <v>22</v>
      </c>
      <c r="B5" s="16">
        <v>21.12</v>
      </c>
      <c r="C5" s="17">
        <v>43840</v>
      </c>
      <c r="D5" s="17">
        <v>43845</v>
      </c>
      <c r="E5" s="17"/>
      <c r="F5" s="17"/>
      <c r="G5" s="1">
        <f aca="true" t="shared" si="0" ref="G5:G68">D5-C5-(F5-E5)</f>
        <v>5</v>
      </c>
      <c r="H5" s="16">
        <f aca="true" t="shared" si="1" ref="H5:H68">B5*G5</f>
        <v>105.60000000000001</v>
      </c>
    </row>
    <row r="6" spans="1:8" ht="15">
      <c r="A6" s="28" t="s">
        <v>23</v>
      </c>
      <c r="B6" s="16">
        <v>205</v>
      </c>
      <c r="C6" s="17">
        <v>43823</v>
      </c>
      <c r="D6" s="17">
        <v>43845</v>
      </c>
      <c r="E6" s="17"/>
      <c r="F6" s="17"/>
      <c r="G6" s="1">
        <f t="shared" si="0"/>
        <v>22</v>
      </c>
      <c r="H6" s="16">
        <f t="shared" si="1"/>
        <v>4510</v>
      </c>
    </row>
    <row r="7" spans="1:8" ht="15">
      <c r="A7" s="28" t="s">
        <v>23</v>
      </c>
      <c r="B7" s="16">
        <v>45.1</v>
      </c>
      <c r="C7" s="17">
        <v>43823</v>
      </c>
      <c r="D7" s="17">
        <v>43845</v>
      </c>
      <c r="E7" s="17"/>
      <c r="F7" s="17"/>
      <c r="G7" s="1">
        <f t="shared" si="0"/>
        <v>22</v>
      </c>
      <c r="H7" s="16">
        <f t="shared" si="1"/>
        <v>992.2</v>
      </c>
    </row>
    <row r="8" spans="1:8" ht="15">
      <c r="A8" s="28" t="s">
        <v>24</v>
      </c>
      <c r="B8" s="16">
        <v>666.67</v>
      </c>
      <c r="C8" s="17">
        <v>43861</v>
      </c>
      <c r="D8" s="17">
        <v>43845</v>
      </c>
      <c r="E8" s="17"/>
      <c r="F8" s="17"/>
      <c r="G8" s="1">
        <f t="shared" si="0"/>
        <v>-16</v>
      </c>
      <c r="H8" s="16">
        <f t="shared" si="1"/>
        <v>-10666.72</v>
      </c>
    </row>
    <row r="9" spans="1:8" ht="15">
      <c r="A9" s="28" t="s">
        <v>24</v>
      </c>
      <c r="B9" s="16">
        <v>33.33</v>
      </c>
      <c r="C9" s="17">
        <v>43861</v>
      </c>
      <c r="D9" s="17">
        <v>43845</v>
      </c>
      <c r="E9" s="17"/>
      <c r="F9" s="17"/>
      <c r="G9" s="1">
        <f t="shared" si="0"/>
        <v>-16</v>
      </c>
      <c r="H9" s="16">
        <f t="shared" si="1"/>
        <v>-533.28</v>
      </c>
    </row>
    <row r="10" spans="1:8" ht="15">
      <c r="A10" s="28" t="s">
        <v>25</v>
      </c>
      <c r="B10" s="16">
        <v>33647.54</v>
      </c>
      <c r="C10" s="17">
        <v>43738</v>
      </c>
      <c r="D10" s="17">
        <v>43845</v>
      </c>
      <c r="E10" s="17"/>
      <c r="F10" s="17"/>
      <c r="G10" s="1">
        <f t="shared" si="0"/>
        <v>107</v>
      </c>
      <c r="H10" s="16">
        <f t="shared" si="1"/>
        <v>3600286.7800000003</v>
      </c>
    </row>
    <row r="11" spans="1:8" ht="15">
      <c r="A11" s="28" t="s">
        <v>25</v>
      </c>
      <c r="B11" s="16">
        <v>7402.46</v>
      </c>
      <c r="C11" s="17">
        <v>43738</v>
      </c>
      <c r="D11" s="17">
        <v>43845</v>
      </c>
      <c r="E11" s="17"/>
      <c r="F11" s="17"/>
      <c r="G11" s="1">
        <f t="shared" si="0"/>
        <v>107</v>
      </c>
      <c r="H11" s="16">
        <f t="shared" si="1"/>
        <v>792063.22</v>
      </c>
    </row>
    <row r="12" spans="1:8" ht="15">
      <c r="A12" s="28" t="s">
        <v>26</v>
      </c>
      <c r="B12" s="16">
        <v>8037.37</v>
      </c>
      <c r="C12" s="17">
        <v>43859</v>
      </c>
      <c r="D12" s="17">
        <v>43845</v>
      </c>
      <c r="E12" s="17"/>
      <c r="F12" s="17"/>
      <c r="G12" s="1">
        <f t="shared" si="0"/>
        <v>-14</v>
      </c>
      <c r="H12" s="16">
        <f t="shared" si="1"/>
        <v>-112523.18</v>
      </c>
    </row>
    <row r="13" spans="1:8" ht="15">
      <c r="A13" s="28" t="s">
        <v>26</v>
      </c>
      <c r="B13" s="16">
        <v>1768.22</v>
      </c>
      <c r="C13" s="17">
        <v>43859</v>
      </c>
      <c r="D13" s="17">
        <v>43845</v>
      </c>
      <c r="E13" s="17"/>
      <c r="F13" s="17"/>
      <c r="G13" s="1">
        <f t="shared" si="0"/>
        <v>-14</v>
      </c>
      <c r="H13" s="16">
        <f t="shared" si="1"/>
        <v>-24755.08</v>
      </c>
    </row>
    <row r="14" spans="1:8" ht="15">
      <c r="A14" s="28" t="s">
        <v>27</v>
      </c>
      <c r="B14" s="16">
        <v>55.81</v>
      </c>
      <c r="C14" s="17">
        <v>43845</v>
      </c>
      <c r="D14" s="17">
        <v>43845</v>
      </c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 t="s">
        <v>27</v>
      </c>
      <c r="B15" s="16">
        <v>10.08</v>
      </c>
      <c r="C15" s="17">
        <v>43845</v>
      </c>
      <c r="D15" s="17">
        <v>43845</v>
      </c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 t="s">
        <v>28</v>
      </c>
      <c r="B16" s="16">
        <v>51.16</v>
      </c>
      <c r="C16" s="17">
        <v>43823</v>
      </c>
      <c r="D16" s="17">
        <v>43845</v>
      </c>
      <c r="E16" s="17"/>
      <c r="F16" s="17"/>
      <c r="G16" s="1">
        <f t="shared" si="0"/>
        <v>22</v>
      </c>
      <c r="H16" s="16">
        <f t="shared" si="1"/>
        <v>1125.52</v>
      </c>
    </row>
    <row r="17" spans="1:8" ht="15">
      <c r="A17" s="28" t="s">
        <v>28</v>
      </c>
      <c r="B17" s="16">
        <v>11.26</v>
      </c>
      <c r="C17" s="17">
        <v>43823</v>
      </c>
      <c r="D17" s="17">
        <v>43845</v>
      </c>
      <c r="E17" s="17"/>
      <c r="F17" s="17"/>
      <c r="G17" s="1">
        <f t="shared" si="0"/>
        <v>22</v>
      </c>
      <c r="H17" s="16">
        <f t="shared" si="1"/>
        <v>247.72</v>
      </c>
    </row>
    <row r="18" spans="1:8" ht="15">
      <c r="A18" s="28" t="s">
        <v>29</v>
      </c>
      <c r="B18" s="16">
        <v>180</v>
      </c>
      <c r="C18" s="17">
        <v>43861</v>
      </c>
      <c r="D18" s="17">
        <v>43845</v>
      </c>
      <c r="E18" s="17"/>
      <c r="F18" s="17"/>
      <c r="G18" s="1">
        <f t="shared" si="0"/>
        <v>-16</v>
      </c>
      <c r="H18" s="16">
        <f t="shared" si="1"/>
        <v>-2880</v>
      </c>
    </row>
    <row r="19" spans="1:8" ht="15">
      <c r="A19" s="28" t="s">
        <v>30</v>
      </c>
      <c r="B19" s="16">
        <v>530</v>
      </c>
      <c r="C19" s="17">
        <v>43861</v>
      </c>
      <c r="D19" s="17">
        <v>43859</v>
      </c>
      <c r="E19" s="17"/>
      <c r="F19" s="17"/>
      <c r="G19" s="1">
        <f t="shared" si="0"/>
        <v>-2</v>
      </c>
      <c r="H19" s="16">
        <f t="shared" si="1"/>
        <v>-1060</v>
      </c>
    </row>
    <row r="20" spans="1:8" ht="15">
      <c r="A20" s="28" t="s">
        <v>31</v>
      </c>
      <c r="B20" s="16">
        <v>780</v>
      </c>
      <c r="C20" s="17">
        <v>43881</v>
      </c>
      <c r="D20" s="17">
        <v>43859</v>
      </c>
      <c r="E20" s="17"/>
      <c r="F20" s="17"/>
      <c r="G20" s="1">
        <f t="shared" si="0"/>
        <v>-22</v>
      </c>
      <c r="H20" s="16">
        <f t="shared" si="1"/>
        <v>-17160</v>
      </c>
    </row>
    <row r="21" spans="1:8" ht="15">
      <c r="A21" s="28" t="s">
        <v>32</v>
      </c>
      <c r="B21" s="16">
        <v>255.36</v>
      </c>
      <c r="C21" s="17">
        <v>43880</v>
      </c>
      <c r="D21" s="17">
        <v>43860</v>
      </c>
      <c r="E21" s="17"/>
      <c r="F21" s="17"/>
      <c r="G21" s="1">
        <f t="shared" si="0"/>
        <v>-20</v>
      </c>
      <c r="H21" s="16">
        <f t="shared" si="1"/>
        <v>-5107.200000000001</v>
      </c>
    </row>
    <row r="22" spans="1:8" ht="15">
      <c r="A22" s="28" t="s">
        <v>31</v>
      </c>
      <c r="B22" s="16">
        <v>171.6</v>
      </c>
      <c r="C22" s="17">
        <v>43881</v>
      </c>
      <c r="D22" s="17">
        <v>43864</v>
      </c>
      <c r="E22" s="17"/>
      <c r="F22" s="17"/>
      <c r="G22" s="1">
        <f t="shared" si="0"/>
        <v>-17</v>
      </c>
      <c r="H22" s="16">
        <f t="shared" si="1"/>
        <v>-2917.2</v>
      </c>
    </row>
    <row r="23" spans="1:8" ht="15">
      <c r="A23" s="28" t="s">
        <v>33</v>
      </c>
      <c r="B23" s="16">
        <v>8037.37</v>
      </c>
      <c r="C23" s="17">
        <v>43891</v>
      </c>
      <c r="D23" s="17">
        <v>43879</v>
      </c>
      <c r="E23" s="17"/>
      <c r="F23" s="17"/>
      <c r="G23" s="1">
        <f t="shared" si="0"/>
        <v>-12</v>
      </c>
      <c r="H23" s="16">
        <f t="shared" si="1"/>
        <v>-96448.44</v>
      </c>
    </row>
    <row r="24" spans="1:8" ht="15">
      <c r="A24" s="28" t="s">
        <v>33</v>
      </c>
      <c r="B24" s="16">
        <v>1768.22</v>
      </c>
      <c r="C24" s="17">
        <v>43891</v>
      </c>
      <c r="D24" s="17">
        <v>43879</v>
      </c>
      <c r="E24" s="17"/>
      <c r="F24" s="17"/>
      <c r="G24" s="1">
        <f t="shared" si="0"/>
        <v>-12</v>
      </c>
      <c r="H24" s="16">
        <f t="shared" si="1"/>
        <v>-21218.64</v>
      </c>
    </row>
    <row r="25" spans="1:8" ht="15">
      <c r="A25" s="28" t="s">
        <v>34</v>
      </c>
      <c r="B25" s="16">
        <v>168.4</v>
      </c>
      <c r="C25" s="17">
        <v>43890</v>
      </c>
      <c r="D25" s="17">
        <v>43879</v>
      </c>
      <c r="E25" s="17"/>
      <c r="F25" s="17"/>
      <c r="G25" s="1">
        <f t="shared" si="0"/>
        <v>-11</v>
      </c>
      <c r="H25" s="16">
        <f t="shared" si="1"/>
        <v>-1852.4</v>
      </c>
    </row>
    <row r="26" spans="1:8" ht="15">
      <c r="A26" s="28" t="s">
        <v>34</v>
      </c>
      <c r="B26" s="16">
        <v>37.05</v>
      </c>
      <c r="C26" s="17">
        <v>43890</v>
      </c>
      <c r="D26" s="17">
        <v>43879</v>
      </c>
      <c r="E26" s="17"/>
      <c r="F26" s="17"/>
      <c r="G26" s="1">
        <f t="shared" si="0"/>
        <v>-11</v>
      </c>
      <c r="H26" s="16">
        <f t="shared" si="1"/>
        <v>-407.54999999999995</v>
      </c>
    </row>
    <row r="27" spans="1:8" ht="15">
      <c r="A27" s="28" t="s">
        <v>35</v>
      </c>
      <c r="B27" s="16">
        <v>17.6</v>
      </c>
      <c r="C27" s="17">
        <v>43890</v>
      </c>
      <c r="D27" s="17">
        <v>43879</v>
      </c>
      <c r="E27" s="17"/>
      <c r="F27" s="17"/>
      <c r="G27" s="1">
        <f t="shared" si="0"/>
        <v>-11</v>
      </c>
      <c r="H27" s="16">
        <f t="shared" si="1"/>
        <v>-193.60000000000002</v>
      </c>
    </row>
    <row r="28" spans="1:8" ht="15">
      <c r="A28" s="28" t="s">
        <v>36</v>
      </c>
      <c r="B28" s="16">
        <v>637.2</v>
      </c>
      <c r="C28" s="17">
        <v>43891</v>
      </c>
      <c r="D28" s="17">
        <v>43879</v>
      </c>
      <c r="E28" s="17"/>
      <c r="F28" s="17"/>
      <c r="G28" s="1">
        <f t="shared" si="0"/>
        <v>-12</v>
      </c>
      <c r="H28" s="16">
        <f t="shared" si="1"/>
        <v>-7646.400000000001</v>
      </c>
    </row>
    <row r="29" spans="1:8" ht="15">
      <c r="A29" s="28" t="s">
        <v>36</v>
      </c>
      <c r="B29" s="16">
        <v>140.18</v>
      </c>
      <c r="C29" s="17">
        <v>43891</v>
      </c>
      <c r="D29" s="17">
        <v>43879</v>
      </c>
      <c r="E29" s="17"/>
      <c r="F29" s="17"/>
      <c r="G29" s="1">
        <f t="shared" si="0"/>
        <v>-12</v>
      </c>
      <c r="H29" s="16">
        <f t="shared" si="1"/>
        <v>-1682.16</v>
      </c>
    </row>
    <row r="30" spans="1:8" ht="15">
      <c r="A30" s="28" t="s">
        <v>37</v>
      </c>
      <c r="B30" s="16">
        <v>1272</v>
      </c>
      <c r="C30" s="17">
        <v>43890</v>
      </c>
      <c r="D30" s="17">
        <v>43879</v>
      </c>
      <c r="E30" s="17"/>
      <c r="F30" s="17"/>
      <c r="G30" s="1">
        <f t="shared" si="0"/>
        <v>-11</v>
      </c>
      <c r="H30" s="16">
        <f t="shared" si="1"/>
        <v>-13992</v>
      </c>
    </row>
    <row r="31" spans="1:8" ht="15">
      <c r="A31" s="28" t="s">
        <v>37</v>
      </c>
      <c r="B31" s="16">
        <v>279.84</v>
      </c>
      <c r="C31" s="17">
        <v>43890</v>
      </c>
      <c r="D31" s="17">
        <v>43879</v>
      </c>
      <c r="E31" s="17"/>
      <c r="F31" s="17"/>
      <c r="G31" s="1">
        <f t="shared" si="0"/>
        <v>-11</v>
      </c>
      <c r="H31" s="16">
        <f t="shared" si="1"/>
        <v>-3078.24</v>
      </c>
    </row>
    <row r="32" spans="1:8" ht="15">
      <c r="A32" s="28" t="s">
        <v>38</v>
      </c>
      <c r="B32" s="16">
        <v>1560</v>
      </c>
      <c r="C32" s="17">
        <v>43891</v>
      </c>
      <c r="D32" s="17">
        <v>43879</v>
      </c>
      <c r="E32" s="17"/>
      <c r="F32" s="17"/>
      <c r="G32" s="1">
        <f t="shared" si="0"/>
        <v>-12</v>
      </c>
      <c r="H32" s="16">
        <f t="shared" si="1"/>
        <v>-18720</v>
      </c>
    </row>
    <row r="33" spans="1:8" ht="15">
      <c r="A33" s="28" t="s">
        <v>38</v>
      </c>
      <c r="B33" s="16">
        <v>156</v>
      </c>
      <c r="C33" s="17">
        <v>43891</v>
      </c>
      <c r="D33" s="17">
        <v>43879</v>
      </c>
      <c r="E33" s="17"/>
      <c r="F33" s="17"/>
      <c r="G33" s="1">
        <f t="shared" si="0"/>
        <v>-12</v>
      </c>
      <c r="H33" s="16">
        <f t="shared" si="1"/>
        <v>-1872</v>
      </c>
    </row>
    <row r="34" spans="1:8" ht="15">
      <c r="A34" s="28" t="s">
        <v>39</v>
      </c>
      <c r="B34" s="16">
        <v>19930</v>
      </c>
      <c r="C34" s="17">
        <v>43890</v>
      </c>
      <c r="D34" s="17">
        <v>43879</v>
      </c>
      <c r="E34" s="17"/>
      <c r="F34" s="17"/>
      <c r="G34" s="1">
        <f t="shared" si="0"/>
        <v>-11</v>
      </c>
      <c r="H34" s="16">
        <f t="shared" si="1"/>
        <v>-219230</v>
      </c>
    </row>
    <row r="35" spans="1:8" ht="15">
      <c r="A35" s="28" t="s">
        <v>40</v>
      </c>
      <c r="B35" s="16">
        <v>-104</v>
      </c>
      <c r="C35" s="17">
        <v>43892</v>
      </c>
      <c r="D35" s="17">
        <v>43879</v>
      </c>
      <c r="E35" s="17"/>
      <c r="F35" s="17"/>
      <c r="G35" s="1">
        <f t="shared" si="0"/>
        <v>-13</v>
      </c>
      <c r="H35" s="16">
        <f t="shared" si="1"/>
        <v>1352</v>
      </c>
    </row>
    <row r="36" spans="1:8" ht="15">
      <c r="A36" s="28" t="s">
        <v>41</v>
      </c>
      <c r="B36" s="16">
        <v>241.8</v>
      </c>
      <c r="C36" s="17">
        <v>43890</v>
      </c>
      <c r="D36" s="17">
        <v>43879</v>
      </c>
      <c r="E36" s="17"/>
      <c r="F36" s="17"/>
      <c r="G36" s="1">
        <f t="shared" si="0"/>
        <v>-11</v>
      </c>
      <c r="H36" s="16">
        <f t="shared" si="1"/>
        <v>-2659.8</v>
      </c>
    </row>
    <row r="37" spans="1:8" ht="15">
      <c r="A37" s="28" t="s">
        <v>41</v>
      </c>
      <c r="B37" s="16">
        <v>53.2</v>
      </c>
      <c r="C37" s="17">
        <v>43890</v>
      </c>
      <c r="D37" s="17">
        <v>43879</v>
      </c>
      <c r="E37" s="17"/>
      <c r="F37" s="17"/>
      <c r="G37" s="1">
        <f t="shared" si="0"/>
        <v>-11</v>
      </c>
      <c r="H37" s="16">
        <f t="shared" si="1"/>
        <v>-585.2</v>
      </c>
    </row>
    <row r="38" spans="1:8" ht="15">
      <c r="A38" s="28" t="s">
        <v>42</v>
      </c>
      <c r="B38" s="16">
        <v>646</v>
      </c>
      <c r="C38" s="17">
        <v>43860</v>
      </c>
      <c r="D38" s="17">
        <v>43879</v>
      </c>
      <c r="E38" s="17"/>
      <c r="F38" s="17"/>
      <c r="G38" s="1">
        <f t="shared" si="0"/>
        <v>19</v>
      </c>
      <c r="H38" s="16">
        <f t="shared" si="1"/>
        <v>12274</v>
      </c>
    </row>
    <row r="39" spans="1:8" ht="15">
      <c r="A39" s="28" t="s">
        <v>43</v>
      </c>
      <c r="B39" s="16">
        <v>68.62</v>
      </c>
      <c r="C39" s="17">
        <v>43950</v>
      </c>
      <c r="D39" s="17">
        <v>43896</v>
      </c>
      <c r="E39" s="17"/>
      <c r="F39" s="17"/>
      <c r="G39" s="1">
        <f t="shared" si="0"/>
        <v>-54</v>
      </c>
      <c r="H39" s="16">
        <f t="shared" si="1"/>
        <v>-3705.4800000000005</v>
      </c>
    </row>
    <row r="40" spans="1:8" ht="15">
      <c r="A40" s="28" t="s">
        <v>43</v>
      </c>
      <c r="B40" s="16">
        <v>2.74</v>
      </c>
      <c r="C40" s="17">
        <v>43950</v>
      </c>
      <c r="D40" s="17">
        <v>43896</v>
      </c>
      <c r="E40" s="17"/>
      <c r="F40" s="17"/>
      <c r="G40" s="1">
        <f t="shared" si="0"/>
        <v>-54</v>
      </c>
      <c r="H40" s="16">
        <f t="shared" si="1"/>
        <v>-147.96</v>
      </c>
    </row>
    <row r="41" spans="1:8" ht="15">
      <c r="A41" s="28" t="s">
        <v>44</v>
      </c>
      <c r="B41" s="16">
        <v>663.64</v>
      </c>
      <c r="C41" s="17">
        <v>43895</v>
      </c>
      <c r="D41" s="17">
        <v>43896</v>
      </c>
      <c r="E41" s="17"/>
      <c r="F41" s="17"/>
      <c r="G41" s="1">
        <f t="shared" si="0"/>
        <v>1</v>
      </c>
      <c r="H41" s="16">
        <f t="shared" si="1"/>
        <v>663.64</v>
      </c>
    </row>
    <row r="42" spans="1:8" ht="15">
      <c r="A42" s="28" t="s">
        <v>44</v>
      </c>
      <c r="B42" s="16">
        <v>66.36</v>
      </c>
      <c r="C42" s="17">
        <v>43895</v>
      </c>
      <c r="D42" s="17">
        <v>43896</v>
      </c>
      <c r="E42" s="17"/>
      <c r="F42" s="17"/>
      <c r="G42" s="1">
        <f t="shared" si="0"/>
        <v>1</v>
      </c>
      <c r="H42" s="16">
        <f t="shared" si="1"/>
        <v>66.36</v>
      </c>
    </row>
    <row r="43" spans="1:8" ht="15">
      <c r="A43" s="28" t="s">
        <v>45</v>
      </c>
      <c r="B43" s="16">
        <v>146.59</v>
      </c>
      <c r="C43" s="17">
        <v>43919</v>
      </c>
      <c r="D43" s="17">
        <v>43896</v>
      </c>
      <c r="E43" s="17"/>
      <c r="F43" s="17"/>
      <c r="G43" s="1">
        <f t="shared" si="0"/>
        <v>-23</v>
      </c>
      <c r="H43" s="16">
        <f t="shared" si="1"/>
        <v>-3371.57</v>
      </c>
    </row>
    <row r="44" spans="1:8" ht="15">
      <c r="A44" s="28" t="s">
        <v>45</v>
      </c>
      <c r="B44" s="16">
        <v>14.66</v>
      </c>
      <c r="C44" s="17">
        <v>43919</v>
      </c>
      <c r="D44" s="17">
        <v>43896</v>
      </c>
      <c r="E44" s="17"/>
      <c r="F44" s="17"/>
      <c r="G44" s="1">
        <f t="shared" si="0"/>
        <v>-23</v>
      </c>
      <c r="H44" s="16">
        <f t="shared" si="1"/>
        <v>-337.18</v>
      </c>
    </row>
    <row r="45" spans="1:8" ht="15">
      <c r="A45" s="28" t="s">
        <v>46</v>
      </c>
      <c r="B45" s="16">
        <v>56</v>
      </c>
      <c r="C45" s="17">
        <v>43906</v>
      </c>
      <c r="D45" s="17">
        <v>43896</v>
      </c>
      <c r="E45" s="17"/>
      <c r="F45" s="17"/>
      <c r="G45" s="1">
        <f t="shared" si="0"/>
        <v>-10</v>
      </c>
      <c r="H45" s="16">
        <f t="shared" si="1"/>
        <v>-560</v>
      </c>
    </row>
    <row r="46" spans="1:8" ht="15">
      <c r="A46" s="28" t="s">
        <v>46</v>
      </c>
      <c r="B46" s="16">
        <v>6.12</v>
      </c>
      <c r="C46" s="17">
        <v>43906</v>
      </c>
      <c r="D46" s="17">
        <v>43896</v>
      </c>
      <c r="E46" s="17"/>
      <c r="F46" s="17"/>
      <c r="G46" s="1">
        <f t="shared" si="0"/>
        <v>-10</v>
      </c>
      <c r="H46" s="16">
        <f t="shared" si="1"/>
        <v>-61.2</v>
      </c>
    </row>
    <row r="47" spans="1:8" ht="15">
      <c r="A47" s="28" t="s">
        <v>46</v>
      </c>
      <c r="B47" s="16">
        <v>4</v>
      </c>
      <c r="C47" s="17">
        <v>43906</v>
      </c>
      <c r="D47" s="17">
        <v>43900</v>
      </c>
      <c r="E47" s="17"/>
      <c r="F47" s="17"/>
      <c r="G47" s="1">
        <f t="shared" si="0"/>
        <v>-6</v>
      </c>
      <c r="H47" s="16">
        <f t="shared" si="1"/>
        <v>-24</v>
      </c>
    </row>
    <row r="48" spans="1:8" ht="15">
      <c r="A48" s="28" t="s">
        <v>47</v>
      </c>
      <c r="B48" s="16">
        <v>552</v>
      </c>
      <c r="C48" s="17">
        <v>43882</v>
      </c>
      <c r="D48" s="17">
        <v>43906</v>
      </c>
      <c r="E48" s="17"/>
      <c r="F48" s="17"/>
      <c r="G48" s="1">
        <f t="shared" si="0"/>
        <v>24</v>
      </c>
      <c r="H48" s="16">
        <f t="shared" si="1"/>
        <v>13248</v>
      </c>
    </row>
    <row r="49" spans="1:8" ht="15">
      <c r="A49" s="28" t="s">
        <v>48</v>
      </c>
      <c r="B49" s="16">
        <v>8037.37</v>
      </c>
      <c r="C49" s="17">
        <v>43920</v>
      </c>
      <c r="D49" s="17">
        <v>43906</v>
      </c>
      <c r="E49" s="17"/>
      <c r="F49" s="17"/>
      <c r="G49" s="1">
        <f t="shared" si="0"/>
        <v>-14</v>
      </c>
      <c r="H49" s="16">
        <f t="shared" si="1"/>
        <v>-112523.18</v>
      </c>
    </row>
    <row r="50" spans="1:8" ht="15">
      <c r="A50" s="28" t="s">
        <v>49</v>
      </c>
      <c r="B50" s="16">
        <v>58</v>
      </c>
      <c r="C50" s="17">
        <v>43907</v>
      </c>
      <c r="D50" s="17">
        <v>43906</v>
      </c>
      <c r="E50" s="17"/>
      <c r="F50" s="17"/>
      <c r="G50" s="1">
        <f t="shared" si="0"/>
        <v>-1</v>
      </c>
      <c r="H50" s="16">
        <f t="shared" si="1"/>
        <v>-58</v>
      </c>
    </row>
    <row r="51" spans="1:8" ht="15">
      <c r="A51" s="28" t="s">
        <v>47</v>
      </c>
      <c r="B51" s="16">
        <v>121.44</v>
      </c>
      <c r="C51" s="17">
        <v>43882</v>
      </c>
      <c r="D51" s="17">
        <v>43907</v>
      </c>
      <c r="E51" s="17"/>
      <c r="F51" s="17"/>
      <c r="G51" s="1">
        <f t="shared" si="0"/>
        <v>25</v>
      </c>
      <c r="H51" s="16">
        <f t="shared" si="1"/>
        <v>3036</v>
      </c>
    </row>
    <row r="52" spans="1:8" ht="15">
      <c r="A52" s="28" t="s">
        <v>48</v>
      </c>
      <c r="B52" s="16">
        <v>1768.22</v>
      </c>
      <c r="C52" s="17">
        <v>43920</v>
      </c>
      <c r="D52" s="17">
        <v>43907</v>
      </c>
      <c r="E52" s="17"/>
      <c r="F52" s="17"/>
      <c r="G52" s="1">
        <f t="shared" si="0"/>
        <v>-13</v>
      </c>
      <c r="H52" s="16">
        <f t="shared" si="1"/>
        <v>-22986.86</v>
      </c>
    </row>
    <row r="53" spans="1:8" ht="15">
      <c r="A53" s="28" t="s">
        <v>49</v>
      </c>
      <c r="B53" s="16">
        <v>12.76</v>
      </c>
      <c r="C53" s="17">
        <v>43907</v>
      </c>
      <c r="D53" s="17">
        <v>43907</v>
      </c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101877.02999999997</v>
      </c>
      <c r="C1">
        <f>COUNTA(A4:A203)</f>
        <v>44</v>
      </c>
      <c r="G1" s="20">
        <f>IF(B1&lt;&gt;0,H1/B1,0)</f>
        <v>135.14751951445785</v>
      </c>
      <c r="H1" s="19">
        <f>SUM(H4:H195)</f>
        <v>13768427.900000004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50</v>
      </c>
      <c r="B4" s="16">
        <v>619.18</v>
      </c>
      <c r="C4" s="17">
        <v>43982</v>
      </c>
      <c r="D4" s="17">
        <v>43958</v>
      </c>
      <c r="E4" s="17"/>
      <c r="F4" s="17"/>
      <c r="G4" s="1">
        <f>D4-C4-(F4-E4)</f>
        <v>-24</v>
      </c>
      <c r="H4" s="16">
        <f>B4*G4</f>
        <v>-14860.32</v>
      </c>
    </row>
    <row r="5" spans="1:8" ht="15">
      <c r="A5" s="28" t="s">
        <v>50</v>
      </c>
      <c r="B5" s="16">
        <v>136.22</v>
      </c>
      <c r="C5" s="17">
        <v>43982</v>
      </c>
      <c r="D5" s="17">
        <v>43958</v>
      </c>
      <c r="E5" s="17"/>
      <c r="F5" s="17"/>
      <c r="G5" s="1">
        <f aca="true" t="shared" si="0" ref="G5:G68">D5-C5-(F5-E5)</f>
        <v>-24</v>
      </c>
      <c r="H5" s="16">
        <f aca="true" t="shared" si="1" ref="H5:H68">B5*G5</f>
        <v>-3269.2799999999997</v>
      </c>
    </row>
    <row r="6" spans="1:8" ht="15">
      <c r="A6" s="28" t="s">
        <v>51</v>
      </c>
      <c r="B6" s="16">
        <v>462.77</v>
      </c>
      <c r="C6" s="17">
        <v>43982</v>
      </c>
      <c r="D6" s="17">
        <v>43958</v>
      </c>
      <c r="E6" s="17"/>
      <c r="F6" s="17"/>
      <c r="G6" s="1">
        <f t="shared" si="0"/>
        <v>-24</v>
      </c>
      <c r="H6" s="16">
        <f t="shared" si="1"/>
        <v>-11106.48</v>
      </c>
    </row>
    <row r="7" spans="1:8" ht="15">
      <c r="A7" s="28" t="s">
        <v>51</v>
      </c>
      <c r="B7" s="16">
        <v>101.81</v>
      </c>
      <c r="C7" s="17">
        <v>43982</v>
      </c>
      <c r="D7" s="17">
        <v>43958</v>
      </c>
      <c r="E7" s="17"/>
      <c r="F7" s="17"/>
      <c r="G7" s="1">
        <f t="shared" si="0"/>
        <v>-24</v>
      </c>
      <c r="H7" s="16">
        <f t="shared" si="1"/>
        <v>-2443.44</v>
      </c>
    </row>
    <row r="8" spans="1:8" ht="15">
      <c r="A8" s="28" t="s">
        <v>52</v>
      </c>
      <c r="B8" s="16">
        <v>745.41</v>
      </c>
      <c r="C8" s="17">
        <v>43982</v>
      </c>
      <c r="D8" s="17">
        <v>43958</v>
      </c>
      <c r="E8" s="17"/>
      <c r="F8" s="17"/>
      <c r="G8" s="1">
        <f t="shared" si="0"/>
        <v>-24</v>
      </c>
      <c r="H8" s="16">
        <f t="shared" si="1"/>
        <v>-17889.84</v>
      </c>
    </row>
    <row r="9" spans="1:8" ht="15">
      <c r="A9" s="28" t="s">
        <v>52</v>
      </c>
      <c r="B9" s="16">
        <v>163.99</v>
      </c>
      <c r="C9" s="17">
        <v>43982</v>
      </c>
      <c r="D9" s="17">
        <v>43958</v>
      </c>
      <c r="E9" s="17"/>
      <c r="F9" s="17"/>
      <c r="G9" s="1">
        <f t="shared" si="0"/>
        <v>-24</v>
      </c>
      <c r="H9" s="16">
        <f t="shared" si="1"/>
        <v>-3935.76</v>
      </c>
    </row>
    <row r="10" spans="1:8" ht="15">
      <c r="A10" s="28" t="s">
        <v>53</v>
      </c>
      <c r="B10" s="16">
        <v>450</v>
      </c>
      <c r="C10" s="17">
        <v>43959</v>
      </c>
      <c r="D10" s="17">
        <v>43958</v>
      </c>
      <c r="E10" s="17"/>
      <c r="F10" s="17"/>
      <c r="G10" s="1">
        <f t="shared" si="0"/>
        <v>-1</v>
      </c>
      <c r="H10" s="16">
        <f t="shared" si="1"/>
        <v>-450</v>
      </c>
    </row>
    <row r="11" spans="1:8" ht="15">
      <c r="A11" s="28" t="s">
        <v>53</v>
      </c>
      <c r="B11" s="16">
        <v>99</v>
      </c>
      <c r="C11" s="17">
        <v>43959</v>
      </c>
      <c r="D11" s="17">
        <v>43958</v>
      </c>
      <c r="E11" s="17"/>
      <c r="F11" s="17"/>
      <c r="G11" s="1">
        <f t="shared" si="0"/>
        <v>-1</v>
      </c>
      <c r="H11" s="16">
        <f t="shared" si="1"/>
        <v>-99</v>
      </c>
    </row>
    <row r="12" spans="1:8" ht="15">
      <c r="A12" s="28" t="s">
        <v>54</v>
      </c>
      <c r="B12" s="16">
        <v>160</v>
      </c>
      <c r="C12" s="17">
        <v>43972</v>
      </c>
      <c r="D12" s="17">
        <v>43958</v>
      </c>
      <c r="E12" s="17"/>
      <c r="F12" s="17"/>
      <c r="G12" s="1">
        <f t="shared" si="0"/>
        <v>-14</v>
      </c>
      <c r="H12" s="16">
        <f t="shared" si="1"/>
        <v>-2240</v>
      </c>
    </row>
    <row r="13" spans="1:8" ht="15">
      <c r="A13" s="28" t="s">
        <v>54</v>
      </c>
      <c r="B13" s="16">
        <v>35.2</v>
      </c>
      <c r="C13" s="17">
        <v>43972</v>
      </c>
      <c r="D13" s="17">
        <v>43958</v>
      </c>
      <c r="E13" s="17"/>
      <c r="F13" s="17"/>
      <c r="G13" s="1">
        <f t="shared" si="0"/>
        <v>-14</v>
      </c>
      <c r="H13" s="16">
        <f t="shared" si="1"/>
        <v>-492.80000000000007</v>
      </c>
    </row>
    <row r="14" spans="1:8" ht="15">
      <c r="A14" s="28" t="s">
        <v>55</v>
      </c>
      <c r="B14" s="16">
        <v>242.34</v>
      </c>
      <c r="C14" s="17">
        <v>43981</v>
      </c>
      <c r="D14" s="17">
        <v>43958</v>
      </c>
      <c r="E14" s="17"/>
      <c r="F14" s="17"/>
      <c r="G14" s="1">
        <f t="shared" si="0"/>
        <v>-23</v>
      </c>
      <c r="H14" s="16">
        <f t="shared" si="1"/>
        <v>-5573.82</v>
      </c>
    </row>
    <row r="15" spans="1:8" ht="15">
      <c r="A15" s="28" t="s">
        <v>55</v>
      </c>
      <c r="B15" s="16">
        <v>53.31</v>
      </c>
      <c r="C15" s="17">
        <v>43981</v>
      </c>
      <c r="D15" s="17">
        <v>43958</v>
      </c>
      <c r="E15" s="17"/>
      <c r="F15" s="17"/>
      <c r="G15" s="1">
        <f t="shared" si="0"/>
        <v>-23</v>
      </c>
      <c r="H15" s="16">
        <f t="shared" si="1"/>
        <v>-1226.13</v>
      </c>
    </row>
    <row r="16" spans="1:8" ht="15">
      <c r="A16" s="28" t="s">
        <v>56</v>
      </c>
      <c r="B16" s="16">
        <v>429.92</v>
      </c>
      <c r="C16" s="17">
        <v>43982</v>
      </c>
      <c r="D16" s="17">
        <v>43958</v>
      </c>
      <c r="E16" s="17"/>
      <c r="F16" s="17"/>
      <c r="G16" s="1">
        <f t="shared" si="0"/>
        <v>-24</v>
      </c>
      <c r="H16" s="16">
        <f t="shared" si="1"/>
        <v>-10318.08</v>
      </c>
    </row>
    <row r="17" spans="1:8" ht="15">
      <c r="A17" s="28" t="s">
        <v>56</v>
      </c>
      <c r="B17" s="16">
        <v>94.58</v>
      </c>
      <c r="C17" s="17">
        <v>43982</v>
      </c>
      <c r="D17" s="17">
        <v>43958</v>
      </c>
      <c r="E17" s="17"/>
      <c r="F17" s="17"/>
      <c r="G17" s="1">
        <f t="shared" si="0"/>
        <v>-24</v>
      </c>
      <c r="H17" s="16">
        <f t="shared" si="1"/>
        <v>-2269.92</v>
      </c>
    </row>
    <row r="18" spans="1:8" ht="15">
      <c r="A18" s="28" t="s">
        <v>57</v>
      </c>
      <c r="B18" s="16">
        <v>913.71</v>
      </c>
      <c r="C18" s="17">
        <v>43982</v>
      </c>
      <c r="D18" s="17">
        <v>43958</v>
      </c>
      <c r="E18" s="17"/>
      <c r="F18" s="17"/>
      <c r="G18" s="1">
        <f t="shared" si="0"/>
        <v>-24</v>
      </c>
      <c r="H18" s="16">
        <f t="shared" si="1"/>
        <v>-21929.04</v>
      </c>
    </row>
    <row r="19" spans="1:8" ht="15">
      <c r="A19" s="28" t="s">
        <v>57</v>
      </c>
      <c r="B19" s="16">
        <v>201.02</v>
      </c>
      <c r="C19" s="17">
        <v>43982</v>
      </c>
      <c r="D19" s="17">
        <v>43958</v>
      </c>
      <c r="E19" s="17"/>
      <c r="F19" s="17"/>
      <c r="G19" s="1">
        <f t="shared" si="0"/>
        <v>-24</v>
      </c>
      <c r="H19" s="16">
        <f t="shared" si="1"/>
        <v>-4824.4800000000005</v>
      </c>
    </row>
    <row r="20" spans="1:8" ht="15">
      <c r="A20" s="28" t="s">
        <v>58</v>
      </c>
      <c r="B20" s="16">
        <v>61065.57</v>
      </c>
      <c r="C20" s="17">
        <v>43768</v>
      </c>
      <c r="D20" s="17">
        <v>43959</v>
      </c>
      <c r="E20" s="17"/>
      <c r="F20" s="17"/>
      <c r="G20" s="1">
        <f t="shared" si="0"/>
        <v>191</v>
      </c>
      <c r="H20" s="16">
        <f t="shared" si="1"/>
        <v>11663523.87</v>
      </c>
    </row>
    <row r="21" spans="1:8" ht="15">
      <c r="A21" s="28" t="s">
        <v>58</v>
      </c>
      <c r="B21" s="16">
        <v>13434.43</v>
      </c>
      <c r="C21" s="17">
        <v>43768</v>
      </c>
      <c r="D21" s="17">
        <v>43959</v>
      </c>
      <c r="E21" s="17"/>
      <c r="F21" s="17"/>
      <c r="G21" s="1">
        <f t="shared" si="0"/>
        <v>191</v>
      </c>
      <c r="H21" s="16">
        <f t="shared" si="1"/>
        <v>2565976.13</v>
      </c>
    </row>
    <row r="22" spans="1:8" ht="15">
      <c r="A22" s="28" t="s">
        <v>59</v>
      </c>
      <c r="B22" s="16">
        <v>58.84</v>
      </c>
      <c r="C22" s="17">
        <v>43966</v>
      </c>
      <c r="D22" s="17">
        <v>43959</v>
      </c>
      <c r="E22" s="17"/>
      <c r="F22" s="17"/>
      <c r="G22" s="1">
        <f t="shared" si="0"/>
        <v>-7</v>
      </c>
      <c r="H22" s="16">
        <f t="shared" si="1"/>
        <v>-411.88</v>
      </c>
    </row>
    <row r="23" spans="1:8" ht="15">
      <c r="A23" s="28" t="s">
        <v>59</v>
      </c>
      <c r="B23" s="16">
        <v>10.12</v>
      </c>
      <c r="C23" s="17">
        <v>43966</v>
      </c>
      <c r="D23" s="17">
        <v>43959</v>
      </c>
      <c r="E23" s="17"/>
      <c r="F23" s="17"/>
      <c r="G23" s="1">
        <f t="shared" si="0"/>
        <v>-7</v>
      </c>
      <c r="H23" s="16">
        <f t="shared" si="1"/>
        <v>-70.83999999999999</v>
      </c>
    </row>
    <row r="24" spans="1:8" ht="15">
      <c r="A24" s="28" t="s">
        <v>60</v>
      </c>
      <c r="B24" s="16">
        <v>1282.56</v>
      </c>
      <c r="C24" s="17">
        <v>43982</v>
      </c>
      <c r="D24" s="17">
        <v>43964</v>
      </c>
      <c r="E24" s="17"/>
      <c r="F24" s="17"/>
      <c r="G24" s="1">
        <f t="shared" si="0"/>
        <v>-18</v>
      </c>
      <c r="H24" s="16">
        <f t="shared" si="1"/>
        <v>-23086.079999999998</v>
      </c>
    </row>
    <row r="25" spans="1:8" ht="15">
      <c r="A25" s="28" t="s">
        <v>60</v>
      </c>
      <c r="B25" s="16">
        <v>240</v>
      </c>
      <c r="C25" s="17">
        <v>43982</v>
      </c>
      <c r="D25" s="17">
        <v>43965</v>
      </c>
      <c r="E25" s="17"/>
      <c r="F25" s="17"/>
      <c r="G25" s="1">
        <f t="shared" si="0"/>
        <v>-17</v>
      </c>
      <c r="H25" s="16">
        <f t="shared" si="1"/>
        <v>-4080</v>
      </c>
    </row>
    <row r="26" spans="1:8" ht="15">
      <c r="A26" s="28" t="s">
        <v>61</v>
      </c>
      <c r="B26" s="16">
        <v>8272</v>
      </c>
      <c r="C26" s="17">
        <v>43982</v>
      </c>
      <c r="D26" s="17">
        <v>43976</v>
      </c>
      <c r="E26" s="17"/>
      <c r="F26" s="17"/>
      <c r="G26" s="1">
        <f t="shared" si="0"/>
        <v>-6</v>
      </c>
      <c r="H26" s="16">
        <f t="shared" si="1"/>
        <v>-49632</v>
      </c>
    </row>
    <row r="27" spans="1:8" ht="15">
      <c r="A27" s="28" t="s">
        <v>61</v>
      </c>
      <c r="B27" s="16">
        <v>1819.84</v>
      </c>
      <c r="C27" s="17">
        <v>43982</v>
      </c>
      <c r="D27" s="17">
        <v>43976</v>
      </c>
      <c r="E27" s="17"/>
      <c r="F27" s="17"/>
      <c r="G27" s="1">
        <f t="shared" si="0"/>
        <v>-6</v>
      </c>
      <c r="H27" s="16">
        <f t="shared" si="1"/>
        <v>-10919.039999999999</v>
      </c>
    </row>
    <row r="28" spans="1:8" ht="15">
      <c r="A28" s="28" t="s">
        <v>62</v>
      </c>
      <c r="B28" s="16">
        <v>70.83</v>
      </c>
      <c r="C28" s="17">
        <v>43992</v>
      </c>
      <c r="D28" s="17">
        <v>43978</v>
      </c>
      <c r="E28" s="17"/>
      <c r="F28" s="17"/>
      <c r="G28" s="1">
        <f t="shared" si="0"/>
        <v>-14</v>
      </c>
      <c r="H28" s="16">
        <f t="shared" si="1"/>
        <v>-991.62</v>
      </c>
    </row>
    <row r="29" spans="1:8" ht="15">
      <c r="A29" s="28" t="s">
        <v>62</v>
      </c>
      <c r="B29" s="16">
        <v>15.58</v>
      </c>
      <c r="C29" s="17">
        <v>43992</v>
      </c>
      <c r="D29" s="17">
        <v>43978</v>
      </c>
      <c r="E29" s="17"/>
      <c r="F29" s="17"/>
      <c r="G29" s="1">
        <f t="shared" si="0"/>
        <v>-14</v>
      </c>
      <c r="H29" s="16">
        <f t="shared" si="1"/>
        <v>-218.12</v>
      </c>
    </row>
    <row r="30" spans="1:8" ht="15">
      <c r="A30" s="28" t="s">
        <v>63</v>
      </c>
      <c r="B30" s="16">
        <v>90</v>
      </c>
      <c r="C30" s="17">
        <v>44000</v>
      </c>
      <c r="D30" s="17">
        <v>43978</v>
      </c>
      <c r="E30" s="17"/>
      <c r="F30" s="17"/>
      <c r="G30" s="1">
        <f t="shared" si="0"/>
        <v>-22</v>
      </c>
      <c r="H30" s="16">
        <f t="shared" si="1"/>
        <v>-1980</v>
      </c>
    </row>
    <row r="31" spans="1:8" ht="15">
      <c r="A31" s="28" t="s">
        <v>64</v>
      </c>
      <c r="B31" s="16">
        <v>858</v>
      </c>
      <c r="C31" s="17">
        <v>44012</v>
      </c>
      <c r="D31" s="17">
        <v>43979</v>
      </c>
      <c r="E31" s="17"/>
      <c r="F31" s="17"/>
      <c r="G31" s="1">
        <f t="shared" si="0"/>
        <v>-33</v>
      </c>
      <c r="H31" s="16">
        <f t="shared" si="1"/>
        <v>-28314</v>
      </c>
    </row>
    <row r="32" spans="1:8" ht="15">
      <c r="A32" s="28" t="s">
        <v>65</v>
      </c>
      <c r="B32" s="16">
        <v>76.92</v>
      </c>
      <c r="C32" s="17">
        <v>44000</v>
      </c>
      <c r="D32" s="17">
        <v>43979</v>
      </c>
      <c r="E32" s="17"/>
      <c r="F32" s="17"/>
      <c r="G32" s="1">
        <f t="shared" si="0"/>
        <v>-21</v>
      </c>
      <c r="H32" s="16">
        <f t="shared" si="1"/>
        <v>-1615.32</v>
      </c>
    </row>
    <row r="33" spans="1:8" ht="15">
      <c r="A33" s="28" t="s">
        <v>65</v>
      </c>
      <c r="B33" s="16">
        <v>3.08</v>
      </c>
      <c r="C33" s="17">
        <v>44000</v>
      </c>
      <c r="D33" s="17">
        <v>43979</v>
      </c>
      <c r="E33" s="17"/>
      <c r="F33" s="17"/>
      <c r="G33" s="1">
        <f t="shared" si="0"/>
        <v>-21</v>
      </c>
      <c r="H33" s="16">
        <f t="shared" si="1"/>
        <v>-64.68</v>
      </c>
    </row>
    <row r="34" spans="1:8" ht="15">
      <c r="A34" s="28" t="s">
        <v>64</v>
      </c>
      <c r="B34" s="16">
        <v>188.76</v>
      </c>
      <c r="C34" s="17">
        <v>44012</v>
      </c>
      <c r="D34" s="17">
        <v>43979</v>
      </c>
      <c r="E34" s="17"/>
      <c r="F34" s="17"/>
      <c r="G34" s="1">
        <f t="shared" si="0"/>
        <v>-33</v>
      </c>
      <c r="H34" s="16">
        <f t="shared" si="1"/>
        <v>-6229.08</v>
      </c>
    </row>
    <row r="35" spans="1:8" ht="15">
      <c r="A35" s="28" t="s">
        <v>66</v>
      </c>
      <c r="B35" s="16">
        <v>110</v>
      </c>
      <c r="C35" s="17">
        <v>43999</v>
      </c>
      <c r="D35" s="17">
        <v>43979</v>
      </c>
      <c r="E35" s="17"/>
      <c r="F35" s="17"/>
      <c r="G35" s="1">
        <f t="shared" si="0"/>
        <v>-20</v>
      </c>
      <c r="H35" s="16">
        <f t="shared" si="1"/>
        <v>-2200</v>
      </c>
    </row>
    <row r="36" spans="1:8" ht="15">
      <c r="A36" s="28" t="s">
        <v>67</v>
      </c>
      <c r="B36" s="16">
        <v>3069</v>
      </c>
      <c r="C36" s="17">
        <v>44008</v>
      </c>
      <c r="D36" s="17">
        <v>43980</v>
      </c>
      <c r="E36" s="17"/>
      <c r="F36" s="17"/>
      <c r="G36" s="1">
        <f t="shared" si="0"/>
        <v>-28</v>
      </c>
      <c r="H36" s="16">
        <f t="shared" si="1"/>
        <v>-85932</v>
      </c>
    </row>
    <row r="37" spans="1:8" ht="15">
      <c r="A37" s="28" t="s">
        <v>67</v>
      </c>
      <c r="B37" s="16">
        <v>675.18</v>
      </c>
      <c r="C37" s="17">
        <v>44008</v>
      </c>
      <c r="D37" s="17">
        <v>43980</v>
      </c>
      <c r="E37" s="17"/>
      <c r="F37" s="17"/>
      <c r="G37" s="1">
        <f t="shared" si="0"/>
        <v>-28</v>
      </c>
      <c r="H37" s="16">
        <f t="shared" si="1"/>
        <v>-18905.039999999997</v>
      </c>
    </row>
    <row r="38" spans="1:8" ht="15">
      <c r="A38" s="28" t="s">
        <v>68</v>
      </c>
      <c r="B38" s="16">
        <v>1747</v>
      </c>
      <c r="C38" s="17">
        <v>44008</v>
      </c>
      <c r="D38" s="17">
        <v>43980</v>
      </c>
      <c r="E38" s="17"/>
      <c r="F38" s="17"/>
      <c r="G38" s="1">
        <f t="shared" si="0"/>
        <v>-28</v>
      </c>
      <c r="H38" s="16">
        <f t="shared" si="1"/>
        <v>-48916</v>
      </c>
    </row>
    <row r="39" spans="1:8" ht="15">
      <c r="A39" s="28" t="s">
        <v>68</v>
      </c>
      <c r="B39" s="16">
        <v>384.34</v>
      </c>
      <c r="C39" s="17">
        <v>44008</v>
      </c>
      <c r="D39" s="17">
        <v>43980</v>
      </c>
      <c r="E39" s="17"/>
      <c r="F39" s="17"/>
      <c r="G39" s="1">
        <f t="shared" si="0"/>
        <v>-28</v>
      </c>
      <c r="H39" s="16">
        <f t="shared" si="1"/>
        <v>-10761.519999999999</v>
      </c>
    </row>
    <row r="40" spans="1:8" ht="15">
      <c r="A40" s="28" t="s">
        <v>69</v>
      </c>
      <c r="B40" s="16">
        <v>888.14</v>
      </c>
      <c r="C40" s="17">
        <v>44043</v>
      </c>
      <c r="D40" s="17">
        <v>44006</v>
      </c>
      <c r="E40" s="17"/>
      <c r="F40" s="17"/>
      <c r="G40" s="1">
        <f t="shared" si="0"/>
        <v>-37</v>
      </c>
      <c r="H40" s="16">
        <f t="shared" si="1"/>
        <v>-32861.18</v>
      </c>
    </row>
    <row r="41" spans="1:8" ht="15">
      <c r="A41" s="28" t="s">
        <v>69</v>
      </c>
      <c r="B41" s="16">
        <v>195.39</v>
      </c>
      <c r="C41" s="17">
        <v>44043</v>
      </c>
      <c r="D41" s="17">
        <v>44006</v>
      </c>
      <c r="E41" s="17"/>
      <c r="F41" s="17"/>
      <c r="G41" s="1">
        <f t="shared" si="0"/>
        <v>-37</v>
      </c>
      <c r="H41" s="16">
        <f t="shared" si="1"/>
        <v>-7229.429999999999</v>
      </c>
    </row>
    <row r="42" spans="1:8" ht="15">
      <c r="A42" s="28" t="s">
        <v>70</v>
      </c>
      <c r="B42" s="16">
        <v>1848</v>
      </c>
      <c r="C42" s="17">
        <v>44017</v>
      </c>
      <c r="D42" s="17">
        <v>44006</v>
      </c>
      <c r="E42" s="17"/>
      <c r="F42" s="17"/>
      <c r="G42" s="1">
        <f t="shared" si="0"/>
        <v>-11</v>
      </c>
      <c r="H42" s="16">
        <f t="shared" si="1"/>
        <v>-20328</v>
      </c>
    </row>
    <row r="43" spans="1:8" ht="15">
      <c r="A43" s="28" t="s">
        <v>70</v>
      </c>
      <c r="B43" s="16">
        <v>406.56</v>
      </c>
      <c r="C43" s="17">
        <v>44017</v>
      </c>
      <c r="D43" s="17">
        <v>44006</v>
      </c>
      <c r="E43" s="17"/>
      <c r="F43" s="17"/>
      <c r="G43" s="1">
        <f t="shared" si="0"/>
        <v>-11</v>
      </c>
      <c r="H43" s="16">
        <f t="shared" si="1"/>
        <v>-4472.16</v>
      </c>
    </row>
    <row r="44" spans="1:8" ht="15">
      <c r="A44" s="28" t="s">
        <v>71</v>
      </c>
      <c r="B44" s="16">
        <v>79.86</v>
      </c>
      <c r="C44" s="17">
        <v>44010</v>
      </c>
      <c r="D44" s="17">
        <v>44006</v>
      </c>
      <c r="E44" s="17"/>
      <c r="F44" s="17"/>
      <c r="G44" s="1">
        <f t="shared" si="0"/>
        <v>-4</v>
      </c>
      <c r="H44" s="16">
        <f t="shared" si="1"/>
        <v>-319.44</v>
      </c>
    </row>
    <row r="45" spans="1:8" ht="15">
      <c r="A45" s="28" t="s">
        <v>71</v>
      </c>
      <c r="B45" s="16">
        <v>17.57</v>
      </c>
      <c r="C45" s="17">
        <v>44010</v>
      </c>
      <c r="D45" s="17">
        <v>44006</v>
      </c>
      <c r="E45" s="17"/>
      <c r="F45" s="17"/>
      <c r="G45" s="1">
        <f t="shared" si="0"/>
        <v>-4</v>
      </c>
      <c r="H45" s="16">
        <f t="shared" si="1"/>
        <v>-70.28</v>
      </c>
    </row>
    <row r="46" spans="1:8" ht="15">
      <c r="A46" s="28" t="s">
        <v>72</v>
      </c>
      <c r="B46" s="16">
        <v>50</v>
      </c>
      <c r="C46" s="17">
        <v>43982</v>
      </c>
      <c r="D46" s="17">
        <v>44006</v>
      </c>
      <c r="E46" s="17"/>
      <c r="F46" s="17"/>
      <c r="G46" s="1">
        <f t="shared" si="0"/>
        <v>24</v>
      </c>
      <c r="H46" s="16">
        <f t="shared" si="1"/>
        <v>1200</v>
      </c>
    </row>
    <row r="47" spans="1:8" ht="15">
      <c r="A47" s="28" t="s">
        <v>72</v>
      </c>
      <c r="B47" s="16">
        <v>11</v>
      </c>
      <c r="C47" s="17">
        <v>43982</v>
      </c>
      <c r="D47" s="17">
        <v>44006</v>
      </c>
      <c r="E47" s="17"/>
      <c r="F47" s="17"/>
      <c r="G47" s="1">
        <f t="shared" si="0"/>
        <v>24</v>
      </c>
      <c r="H47" s="16">
        <f t="shared" si="1"/>
        <v>264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18360.699999999997</v>
      </c>
      <c r="C1">
        <f>COUNTA(A4:A203)</f>
        <v>45</v>
      </c>
      <c r="G1" s="20">
        <f>IF(B1&lt;&gt;0,H1/B1,0)</f>
        <v>-8.455417277119068</v>
      </c>
      <c r="H1" s="19">
        <f>SUM(H4:H195)</f>
        <v>-155247.38000000003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73</v>
      </c>
      <c r="B4" s="16">
        <v>56</v>
      </c>
      <c r="C4" s="17">
        <v>44027</v>
      </c>
      <c r="D4" s="17">
        <v>44015</v>
      </c>
      <c r="E4" s="17"/>
      <c r="F4" s="17"/>
      <c r="G4" s="1">
        <f>D4-C4-(F4-E4)</f>
        <v>-12</v>
      </c>
      <c r="H4" s="16">
        <f>B4*G4</f>
        <v>-672</v>
      </c>
    </row>
    <row r="5" spans="1:8" ht="15">
      <c r="A5" s="28" t="s">
        <v>73</v>
      </c>
      <c r="B5" s="16">
        <v>10.12</v>
      </c>
      <c r="C5" s="17">
        <v>44027</v>
      </c>
      <c r="D5" s="17">
        <v>44015</v>
      </c>
      <c r="E5" s="17"/>
      <c r="F5" s="17"/>
      <c r="G5" s="1">
        <f aca="true" t="shared" si="0" ref="G5:G68">D5-C5-(F5-E5)</f>
        <v>-12</v>
      </c>
      <c r="H5" s="16">
        <f aca="true" t="shared" si="1" ref="H5:H68">B5*G5</f>
        <v>-121.44</v>
      </c>
    </row>
    <row r="6" spans="1:8" ht="15">
      <c r="A6" s="28" t="s">
        <v>74</v>
      </c>
      <c r="B6" s="16">
        <v>330</v>
      </c>
      <c r="C6" s="17">
        <v>43987</v>
      </c>
      <c r="D6" s="17">
        <v>44019</v>
      </c>
      <c r="E6" s="17"/>
      <c r="F6" s="17"/>
      <c r="G6" s="1">
        <f t="shared" si="0"/>
        <v>32</v>
      </c>
      <c r="H6" s="16">
        <f t="shared" si="1"/>
        <v>10560</v>
      </c>
    </row>
    <row r="7" spans="1:8" ht="15">
      <c r="A7" s="28" t="s">
        <v>74</v>
      </c>
      <c r="B7" s="16">
        <v>72.6</v>
      </c>
      <c r="C7" s="17">
        <v>43987</v>
      </c>
      <c r="D7" s="17">
        <v>44019</v>
      </c>
      <c r="E7" s="17"/>
      <c r="F7" s="17"/>
      <c r="G7" s="1">
        <f t="shared" si="0"/>
        <v>32</v>
      </c>
      <c r="H7" s="16">
        <f t="shared" si="1"/>
        <v>2323.2</v>
      </c>
    </row>
    <row r="8" spans="1:8" ht="15">
      <c r="A8" s="28" t="s">
        <v>75</v>
      </c>
      <c r="B8" s="16">
        <v>72</v>
      </c>
      <c r="C8" s="17">
        <v>44074</v>
      </c>
      <c r="D8" s="17">
        <v>44019</v>
      </c>
      <c r="E8" s="17"/>
      <c r="F8" s="17"/>
      <c r="G8" s="1">
        <f t="shared" si="0"/>
        <v>-55</v>
      </c>
      <c r="H8" s="16">
        <f t="shared" si="1"/>
        <v>-3960</v>
      </c>
    </row>
    <row r="9" spans="1:8" ht="15">
      <c r="A9" s="28" t="s">
        <v>75</v>
      </c>
      <c r="B9" s="16">
        <v>15.84</v>
      </c>
      <c r="C9" s="17">
        <v>44074</v>
      </c>
      <c r="D9" s="17">
        <v>44019</v>
      </c>
      <c r="E9" s="17"/>
      <c r="F9" s="17"/>
      <c r="G9" s="1">
        <f t="shared" si="0"/>
        <v>-55</v>
      </c>
      <c r="H9" s="16">
        <f t="shared" si="1"/>
        <v>-871.2</v>
      </c>
    </row>
    <row r="10" spans="1:8" ht="15">
      <c r="A10" s="28" t="s">
        <v>76</v>
      </c>
      <c r="B10" s="16">
        <v>255</v>
      </c>
      <c r="C10" s="17">
        <v>44027</v>
      </c>
      <c r="D10" s="17">
        <v>44019</v>
      </c>
      <c r="E10" s="17"/>
      <c r="F10" s="17"/>
      <c r="G10" s="1">
        <f t="shared" si="0"/>
        <v>-8</v>
      </c>
      <c r="H10" s="16">
        <f t="shared" si="1"/>
        <v>-2040</v>
      </c>
    </row>
    <row r="11" spans="1:8" ht="15">
      <c r="A11" s="28" t="s">
        <v>77</v>
      </c>
      <c r="B11" s="16">
        <v>630</v>
      </c>
      <c r="C11" s="17">
        <v>44012</v>
      </c>
      <c r="D11" s="17">
        <v>44019</v>
      </c>
      <c r="E11" s="17"/>
      <c r="F11" s="17"/>
      <c r="G11" s="1">
        <f t="shared" si="0"/>
        <v>7</v>
      </c>
      <c r="H11" s="16">
        <f t="shared" si="1"/>
        <v>4410</v>
      </c>
    </row>
    <row r="12" spans="1:8" ht="15">
      <c r="A12" s="28" t="s">
        <v>77</v>
      </c>
      <c r="B12" s="16">
        <v>138.6</v>
      </c>
      <c r="C12" s="17">
        <v>44012</v>
      </c>
      <c r="D12" s="17">
        <v>44019</v>
      </c>
      <c r="E12" s="17"/>
      <c r="F12" s="17"/>
      <c r="G12" s="1">
        <f t="shared" si="0"/>
        <v>7</v>
      </c>
      <c r="H12" s="16">
        <f t="shared" si="1"/>
        <v>970.1999999999999</v>
      </c>
    </row>
    <row r="13" spans="1:8" ht="15">
      <c r="A13" s="28" t="s">
        <v>78</v>
      </c>
      <c r="B13" s="16">
        <v>2511</v>
      </c>
      <c r="C13" s="17">
        <v>44048</v>
      </c>
      <c r="D13" s="17">
        <v>44019</v>
      </c>
      <c r="E13" s="17"/>
      <c r="F13" s="17"/>
      <c r="G13" s="1">
        <f t="shared" si="0"/>
        <v>-29</v>
      </c>
      <c r="H13" s="16">
        <f t="shared" si="1"/>
        <v>-72819</v>
      </c>
    </row>
    <row r="14" spans="1:8" ht="15">
      <c r="A14" s="28" t="s">
        <v>79</v>
      </c>
      <c r="B14" s="16">
        <v>500</v>
      </c>
      <c r="C14" s="17">
        <v>44074</v>
      </c>
      <c r="D14" s="17">
        <v>44020</v>
      </c>
      <c r="E14" s="17"/>
      <c r="F14" s="17"/>
      <c r="G14" s="1">
        <f t="shared" si="0"/>
        <v>-54</v>
      </c>
      <c r="H14" s="16">
        <f t="shared" si="1"/>
        <v>-27000</v>
      </c>
    </row>
    <row r="15" spans="1:8" ht="15">
      <c r="A15" s="28" t="s">
        <v>80</v>
      </c>
      <c r="B15" s="16">
        <v>675.6</v>
      </c>
      <c r="C15" s="17">
        <v>44012</v>
      </c>
      <c r="D15" s="17">
        <v>44035</v>
      </c>
      <c r="E15" s="17"/>
      <c r="F15" s="17"/>
      <c r="G15" s="1">
        <f t="shared" si="0"/>
        <v>23</v>
      </c>
      <c r="H15" s="16">
        <f t="shared" si="1"/>
        <v>15538.800000000001</v>
      </c>
    </row>
    <row r="16" spans="1:8" ht="15">
      <c r="A16" s="28" t="s">
        <v>80</v>
      </c>
      <c r="B16" s="16">
        <v>136.4</v>
      </c>
      <c r="C16" s="17">
        <v>44012</v>
      </c>
      <c r="D16" s="17">
        <v>44035</v>
      </c>
      <c r="E16" s="17"/>
      <c r="F16" s="17"/>
      <c r="G16" s="1">
        <f t="shared" si="0"/>
        <v>23</v>
      </c>
      <c r="H16" s="16">
        <f t="shared" si="1"/>
        <v>3137.2000000000003</v>
      </c>
    </row>
    <row r="17" spans="1:8" ht="15">
      <c r="A17" s="28" t="s">
        <v>81</v>
      </c>
      <c r="B17" s="16">
        <v>62</v>
      </c>
      <c r="C17" s="17">
        <v>44050</v>
      </c>
      <c r="D17" s="17">
        <v>44035</v>
      </c>
      <c r="E17" s="17"/>
      <c r="F17" s="17"/>
      <c r="G17" s="1">
        <f t="shared" si="0"/>
        <v>-15</v>
      </c>
      <c r="H17" s="16">
        <f t="shared" si="1"/>
        <v>-930</v>
      </c>
    </row>
    <row r="18" spans="1:8" ht="15">
      <c r="A18" s="28" t="s">
        <v>81</v>
      </c>
      <c r="B18" s="16">
        <v>13.64</v>
      </c>
      <c r="C18" s="17">
        <v>44050</v>
      </c>
      <c r="D18" s="17">
        <v>44035</v>
      </c>
      <c r="E18" s="17"/>
      <c r="F18" s="17"/>
      <c r="G18" s="1">
        <f t="shared" si="0"/>
        <v>-15</v>
      </c>
      <c r="H18" s="16">
        <f t="shared" si="1"/>
        <v>-204.60000000000002</v>
      </c>
    </row>
    <row r="19" spans="1:8" ht="15">
      <c r="A19" s="28" t="s">
        <v>82</v>
      </c>
      <c r="B19" s="16">
        <v>265</v>
      </c>
      <c r="C19" s="17">
        <v>44015</v>
      </c>
      <c r="D19" s="17">
        <v>44035</v>
      </c>
      <c r="E19" s="17"/>
      <c r="F19" s="17"/>
      <c r="G19" s="1">
        <f t="shared" si="0"/>
        <v>20</v>
      </c>
      <c r="H19" s="16">
        <f t="shared" si="1"/>
        <v>5300</v>
      </c>
    </row>
    <row r="20" spans="1:8" ht="15">
      <c r="A20" s="28" t="s">
        <v>82</v>
      </c>
      <c r="B20" s="16">
        <v>58.3</v>
      </c>
      <c r="C20" s="17">
        <v>44015</v>
      </c>
      <c r="D20" s="17">
        <v>44035</v>
      </c>
      <c r="E20" s="17"/>
      <c r="F20" s="17"/>
      <c r="G20" s="1">
        <f t="shared" si="0"/>
        <v>20</v>
      </c>
      <c r="H20" s="16">
        <f t="shared" si="1"/>
        <v>1166</v>
      </c>
    </row>
    <row r="21" spans="1:8" ht="15">
      <c r="A21" s="28" t="s">
        <v>83</v>
      </c>
      <c r="B21" s="16">
        <v>745</v>
      </c>
      <c r="C21" s="17">
        <v>44025</v>
      </c>
      <c r="D21" s="17">
        <v>44035</v>
      </c>
      <c r="E21" s="17"/>
      <c r="F21" s="17"/>
      <c r="G21" s="1">
        <f t="shared" si="0"/>
        <v>10</v>
      </c>
      <c r="H21" s="16">
        <f t="shared" si="1"/>
        <v>7450</v>
      </c>
    </row>
    <row r="22" spans="1:8" ht="15">
      <c r="A22" s="28" t="s">
        <v>83</v>
      </c>
      <c r="B22" s="16">
        <v>163.9</v>
      </c>
      <c r="C22" s="17">
        <v>44025</v>
      </c>
      <c r="D22" s="17">
        <v>44035</v>
      </c>
      <c r="E22" s="17"/>
      <c r="F22" s="17"/>
      <c r="G22" s="1">
        <f t="shared" si="0"/>
        <v>10</v>
      </c>
      <c r="H22" s="16">
        <f t="shared" si="1"/>
        <v>1639</v>
      </c>
    </row>
    <row r="23" spans="1:8" ht="15">
      <c r="A23" s="28" t="s">
        <v>84</v>
      </c>
      <c r="B23" s="16">
        <v>495</v>
      </c>
      <c r="C23" s="17">
        <v>44048</v>
      </c>
      <c r="D23" s="17">
        <v>44036</v>
      </c>
      <c r="E23" s="17"/>
      <c r="F23" s="17"/>
      <c r="G23" s="1">
        <f t="shared" si="0"/>
        <v>-12</v>
      </c>
      <c r="H23" s="16">
        <f t="shared" si="1"/>
        <v>-5940</v>
      </c>
    </row>
    <row r="24" spans="1:8" ht="15">
      <c r="A24" s="28" t="s">
        <v>84</v>
      </c>
      <c r="B24" s="16">
        <v>19.8</v>
      </c>
      <c r="C24" s="17">
        <v>44048</v>
      </c>
      <c r="D24" s="17">
        <v>44036</v>
      </c>
      <c r="E24" s="17"/>
      <c r="F24" s="17"/>
      <c r="G24" s="1">
        <f t="shared" si="0"/>
        <v>-12</v>
      </c>
      <c r="H24" s="16">
        <f t="shared" si="1"/>
        <v>-237.60000000000002</v>
      </c>
    </row>
    <row r="25" spans="1:8" ht="15">
      <c r="A25" s="28" t="s">
        <v>85</v>
      </c>
      <c r="B25" s="16">
        <v>75</v>
      </c>
      <c r="C25" s="17">
        <v>44066</v>
      </c>
      <c r="D25" s="17">
        <v>44039</v>
      </c>
      <c r="E25" s="17"/>
      <c r="F25" s="17"/>
      <c r="G25" s="1">
        <f t="shared" si="0"/>
        <v>-27</v>
      </c>
      <c r="H25" s="16">
        <f t="shared" si="1"/>
        <v>-2025</v>
      </c>
    </row>
    <row r="26" spans="1:8" ht="15">
      <c r="A26" s="28" t="s">
        <v>85</v>
      </c>
      <c r="B26" s="16">
        <v>16.5</v>
      </c>
      <c r="C26" s="17">
        <v>44066</v>
      </c>
      <c r="D26" s="17">
        <v>44039</v>
      </c>
      <c r="E26" s="17"/>
      <c r="F26" s="17"/>
      <c r="G26" s="1">
        <f t="shared" si="0"/>
        <v>-27</v>
      </c>
      <c r="H26" s="16">
        <f t="shared" si="1"/>
        <v>-445.5</v>
      </c>
    </row>
    <row r="27" spans="1:8" ht="15">
      <c r="A27" s="28" t="s">
        <v>86</v>
      </c>
      <c r="B27" s="16">
        <v>809.84</v>
      </c>
      <c r="C27" s="17">
        <v>44063</v>
      </c>
      <c r="D27" s="17">
        <v>44061</v>
      </c>
      <c r="E27" s="17"/>
      <c r="F27" s="17"/>
      <c r="G27" s="1">
        <f t="shared" si="0"/>
        <v>-2</v>
      </c>
      <c r="H27" s="16">
        <f t="shared" si="1"/>
        <v>-1619.68</v>
      </c>
    </row>
    <row r="28" spans="1:8" ht="15">
      <c r="A28" s="28" t="s">
        <v>86</v>
      </c>
      <c r="B28" s="16">
        <v>178.16</v>
      </c>
      <c r="C28" s="17">
        <v>44063</v>
      </c>
      <c r="D28" s="17">
        <v>44061</v>
      </c>
      <c r="E28" s="17"/>
      <c r="F28" s="17"/>
      <c r="G28" s="1">
        <f t="shared" si="0"/>
        <v>-2</v>
      </c>
      <c r="H28" s="16">
        <f t="shared" si="1"/>
        <v>-356.32</v>
      </c>
    </row>
    <row r="29" spans="1:8" ht="15">
      <c r="A29" s="28" t="s">
        <v>87</v>
      </c>
      <c r="B29" s="16">
        <v>510</v>
      </c>
      <c r="C29" s="17">
        <v>44074</v>
      </c>
      <c r="D29" s="17">
        <v>44061</v>
      </c>
      <c r="E29" s="17"/>
      <c r="F29" s="17"/>
      <c r="G29" s="1">
        <f t="shared" si="0"/>
        <v>-13</v>
      </c>
      <c r="H29" s="16">
        <f t="shared" si="1"/>
        <v>-6630</v>
      </c>
    </row>
    <row r="30" spans="1:8" ht="15">
      <c r="A30" s="28" t="s">
        <v>87</v>
      </c>
      <c r="B30" s="16">
        <v>112.2</v>
      </c>
      <c r="C30" s="17">
        <v>44074</v>
      </c>
      <c r="D30" s="17">
        <v>44061</v>
      </c>
      <c r="E30" s="17"/>
      <c r="F30" s="17"/>
      <c r="G30" s="1">
        <f t="shared" si="0"/>
        <v>-13</v>
      </c>
      <c r="H30" s="16">
        <f t="shared" si="1"/>
        <v>-1458.6000000000001</v>
      </c>
    </row>
    <row r="31" spans="1:8" ht="15">
      <c r="A31" s="28" t="s">
        <v>88</v>
      </c>
      <c r="B31" s="16">
        <v>576</v>
      </c>
      <c r="C31" s="17">
        <v>44074</v>
      </c>
      <c r="D31" s="17">
        <v>44061</v>
      </c>
      <c r="E31" s="17"/>
      <c r="F31" s="17"/>
      <c r="G31" s="1">
        <f t="shared" si="0"/>
        <v>-13</v>
      </c>
      <c r="H31" s="16">
        <f t="shared" si="1"/>
        <v>-7488</v>
      </c>
    </row>
    <row r="32" spans="1:8" ht="15">
      <c r="A32" s="28" t="s">
        <v>88</v>
      </c>
      <c r="B32" s="16">
        <v>126.72</v>
      </c>
      <c r="C32" s="17">
        <v>44074</v>
      </c>
      <c r="D32" s="17">
        <v>44061</v>
      </c>
      <c r="E32" s="17"/>
      <c r="F32" s="17"/>
      <c r="G32" s="1">
        <f t="shared" si="0"/>
        <v>-13</v>
      </c>
      <c r="H32" s="16">
        <f t="shared" si="1"/>
        <v>-1647.36</v>
      </c>
    </row>
    <row r="33" spans="1:8" ht="15">
      <c r="A33" s="28" t="s">
        <v>89</v>
      </c>
      <c r="B33" s="16">
        <v>3100</v>
      </c>
      <c r="C33" s="17">
        <v>44074</v>
      </c>
      <c r="D33" s="17">
        <v>44061</v>
      </c>
      <c r="E33" s="17"/>
      <c r="F33" s="17"/>
      <c r="G33" s="1">
        <f t="shared" si="0"/>
        <v>-13</v>
      </c>
      <c r="H33" s="16">
        <f t="shared" si="1"/>
        <v>-40300</v>
      </c>
    </row>
    <row r="34" spans="1:8" ht="15">
      <c r="A34" s="28" t="s">
        <v>89</v>
      </c>
      <c r="B34" s="16">
        <v>682</v>
      </c>
      <c r="C34" s="17">
        <v>44074</v>
      </c>
      <c r="D34" s="17">
        <v>44061</v>
      </c>
      <c r="E34" s="17"/>
      <c r="F34" s="17"/>
      <c r="G34" s="1">
        <f t="shared" si="0"/>
        <v>-13</v>
      </c>
      <c r="H34" s="16">
        <f t="shared" si="1"/>
        <v>-8866</v>
      </c>
    </row>
    <row r="35" spans="1:8" ht="15">
      <c r="A35" s="28" t="s">
        <v>90</v>
      </c>
      <c r="B35" s="16">
        <v>200</v>
      </c>
      <c r="C35" s="17">
        <v>44071</v>
      </c>
      <c r="D35" s="17">
        <v>44061</v>
      </c>
      <c r="E35" s="17"/>
      <c r="F35" s="17"/>
      <c r="G35" s="1">
        <f t="shared" si="0"/>
        <v>-10</v>
      </c>
      <c r="H35" s="16">
        <f t="shared" si="1"/>
        <v>-2000</v>
      </c>
    </row>
    <row r="36" spans="1:8" ht="15">
      <c r="A36" s="28" t="s">
        <v>90</v>
      </c>
      <c r="B36" s="16">
        <v>44</v>
      </c>
      <c r="C36" s="17">
        <v>44071</v>
      </c>
      <c r="D36" s="17">
        <v>44061</v>
      </c>
      <c r="E36" s="17"/>
      <c r="F36" s="17"/>
      <c r="G36" s="1">
        <f t="shared" si="0"/>
        <v>-10</v>
      </c>
      <c r="H36" s="16">
        <f t="shared" si="1"/>
        <v>-440</v>
      </c>
    </row>
    <row r="37" spans="1:8" ht="15">
      <c r="A37" s="28" t="s">
        <v>91</v>
      </c>
      <c r="B37" s="16">
        <v>298.27</v>
      </c>
      <c r="C37" s="17">
        <v>44104</v>
      </c>
      <c r="D37" s="17">
        <v>44061</v>
      </c>
      <c r="E37" s="17"/>
      <c r="F37" s="17"/>
      <c r="G37" s="1">
        <f t="shared" si="0"/>
        <v>-43</v>
      </c>
      <c r="H37" s="16">
        <f t="shared" si="1"/>
        <v>-12825.609999999999</v>
      </c>
    </row>
    <row r="38" spans="1:8" ht="15">
      <c r="A38" s="28" t="s">
        <v>91</v>
      </c>
      <c r="B38" s="16">
        <v>65.62</v>
      </c>
      <c r="C38" s="17">
        <v>44104</v>
      </c>
      <c r="D38" s="17">
        <v>44061</v>
      </c>
      <c r="E38" s="17"/>
      <c r="F38" s="17"/>
      <c r="G38" s="1">
        <f t="shared" si="0"/>
        <v>-43</v>
      </c>
      <c r="H38" s="16">
        <f t="shared" si="1"/>
        <v>-2821.6600000000003</v>
      </c>
    </row>
    <row r="39" spans="1:8" ht="15">
      <c r="A39" s="28" t="s">
        <v>92</v>
      </c>
      <c r="B39" s="16">
        <v>557.46</v>
      </c>
      <c r="C39" s="17">
        <v>44074</v>
      </c>
      <c r="D39" s="17">
        <v>44061</v>
      </c>
      <c r="E39" s="17"/>
      <c r="F39" s="17"/>
      <c r="G39" s="1">
        <f t="shared" si="0"/>
        <v>-13</v>
      </c>
      <c r="H39" s="16">
        <f t="shared" si="1"/>
        <v>-7246.9800000000005</v>
      </c>
    </row>
    <row r="40" spans="1:8" ht="15">
      <c r="A40" s="28" t="s">
        <v>92</v>
      </c>
      <c r="B40" s="16">
        <v>122.64</v>
      </c>
      <c r="C40" s="17">
        <v>44074</v>
      </c>
      <c r="D40" s="17">
        <v>44061</v>
      </c>
      <c r="E40" s="17"/>
      <c r="F40" s="17"/>
      <c r="G40" s="1">
        <f t="shared" si="0"/>
        <v>-13</v>
      </c>
      <c r="H40" s="16">
        <f t="shared" si="1"/>
        <v>-1594.32</v>
      </c>
    </row>
    <row r="41" spans="1:8" ht="15">
      <c r="A41" s="28" t="s">
        <v>93</v>
      </c>
      <c r="B41" s="16">
        <v>66.47</v>
      </c>
      <c r="C41" s="17">
        <v>44089</v>
      </c>
      <c r="D41" s="17">
        <v>44061</v>
      </c>
      <c r="E41" s="17"/>
      <c r="F41" s="17"/>
      <c r="G41" s="1">
        <f t="shared" si="0"/>
        <v>-28</v>
      </c>
      <c r="H41" s="16">
        <f t="shared" si="1"/>
        <v>-1861.1599999999999</v>
      </c>
    </row>
    <row r="42" spans="1:8" ht="15">
      <c r="A42" s="28" t="s">
        <v>93</v>
      </c>
      <c r="B42" s="16">
        <v>12.18</v>
      </c>
      <c r="C42" s="17">
        <v>44089</v>
      </c>
      <c r="D42" s="17">
        <v>44061</v>
      </c>
      <c r="E42" s="17"/>
      <c r="F42" s="17"/>
      <c r="G42" s="1">
        <f t="shared" si="0"/>
        <v>-28</v>
      </c>
      <c r="H42" s="16">
        <f t="shared" si="1"/>
        <v>-341.03999999999996</v>
      </c>
    </row>
    <row r="43" spans="1:8" ht="15">
      <c r="A43" s="28" t="s">
        <v>94</v>
      </c>
      <c r="B43" s="16">
        <v>591.15</v>
      </c>
      <c r="C43" s="17">
        <v>44097</v>
      </c>
      <c r="D43" s="17">
        <v>44087</v>
      </c>
      <c r="E43" s="17"/>
      <c r="F43" s="17"/>
      <c r="G43" s="1">
        <f t="shared" si="0"/>
        <v>-10</v>
      </c>
      <c r="H43" s="16">
        <f t="shared" si="1"/>
        <v>-5911.5</v>
      </c>
    </row>
    <row r="44" spans="1:8" ht="15">
      <c r="A44" s="28" t="s">
        <v>94</v>
      </c>
      <c r="B44" s="16">
        <v>130.05</v>
      </c>
      <c r="C44" s="17">
        <v>44097</v>
      </c>
      <c r="D44" s="17">
        <v>44087</v>
      </c>
      <c r="E44" s="17"/>
      <c r="F44" s="17"/>
      <c r="G44" s="1">
        <f t="shared" si="0"/>
        <v>-10</v>
      </c>
      <c r="H44" s="16">
        <f t="shared" si="1"/>
        <v>-1300.5</v>
      </c>
    </row>
    <row r="45" spans="1:8" ht="15">
      <c r="A45" s="28" t="s">
        <v>95</v>
      </c>
      <c r="B45" s="16">
        <v>544.55</v>
      </c>
      <c r="C45" s="17">
        <v>44135</v>
      </c>
      <c r="D45" s="17">
        <v>44087</v>
      </c>
      <c r="E45" s="17"/>
      <c r="F45" s="17"/>
      <c r="G45" s="1">
        <f t="shared" si="0"/>
        <v>-48</v>
      </c>
      <c r="H45" s="16">
        <f t="shared" si="1"/>
        <v>-26138.399999999998</v>
      </c>
    </row>
    <row r="46" spans="1:8" ht="15">
      <c r="A46" s="28" t="s">
        <v>95</v>
      </c>
      <c r="B46" s="16">
        <v>119.8</v>
      </c>
      <c r="C46" s="17">
        <v>44135</v>
      </c>
      <c r="D46" s="17">
        <v>44087</v>
      </c>
      <c r="E46" s="17"/>
      <c r="F46" s="17"/>
      <c r="G46" s="1">
        <f t="shared" si="0"/>
        <v>-48</v>
      </c>
      <c r="H46" s="16">
        <f t="shared" si="1"/>
        <v>-5750.4</v>
      </c>
    </row>
    <row r="47" spans="1:8" ht="15">
      <c r="A47" s="28" t="s">
        <v>96</v>
      </c>
      <c r="B47" s="16">
        <v>768.28</v>
      </c>
      <c r="C47" s="17">
        <v>44077</v>
      </c>
      <c r="D47" s="17">
        <v>44098</v>
      </c>
      <c r="E47" s="17"/>
      <c r="F47" s="17"/>
      <c r="G47" s="1">
        <f t="shared" si="0"/>
        <v>21</v>
      </c>
      <c r="H47" s="16">
        <f t="shared" si="1"/>
        <v>16133.88</v>
      </c>
    </row>
    <row r="48" spans="1:8" ht="15">
      <c r="A48" s="28" t="s">
        <v>97</v>
      </c>
      <c r="B48" s="16">
        <v>1428.01</v>
      </c>
      <c r="C48" s="17">
        <v>44077</v>
      </c>
      <c r="D48" s="17">
        <v>44098</v>
      </c>
      <c r="E48" s="17"/>
      <c r="F48" s="17"/>
      <c r="G48" s="1">
        <f t="shared" si="0"/>
        <v>21</v>
      </c>
      <c r="H48" s="16">
        <f t="shared" si="1"/>
        <v>29988.21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9506.24</v>
      </c>
      <c r="C1">
        <f>COUNTA(A4:A203)</f>
        <v>14</v>
      </c>
      <c r="G1" s="20">
        <f>IF(B1&lt;&gt;0,H1/B1,0)</f>
        <v>5.50885523613963</v>
      </c>
      <c r="H1" s="19">
        <f>SUM(H4:H195)</f>
        <v>52368.5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98</v>
      </c>
      <c r="B4" s="16">
        <v>58</v>
      </c>
      <c r="C4" s="17">
        <v>44135</v>
      </c>
      <c r="D4" s="17">
        <v>44105</v>
      </c>
      <c r="E4" s="17"/>
      <c r="F4" s="17"/>
      <c r="G4" s="1">
        <f>D4-C4-(F4-E4)</f>
        <v>-30</v>
      </c>
      <c r="H4" s="16">
        <f>B4*G4</f>
        <v>-1740</v>
      </c>
    </row>
    <row r="5" spans="1:8" ht="15">
      <c r="A5" s="28" t="s">
        <v>98</v>
      </c>
      <c r="B5" s="16">
        <v>12.76</v>
      </c>
      <c r="C5" s="17">
        <v>44135</v>
      </c>
      <c r="D5" s="17">
        <v>44105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-382.8</v>
      </c>
    </row>
    <row r="6" spans="1:8" ht="15">
      <c r="A6" s="28" t="s">
        <v>99</v>
      </c>
      <c r="B6" s="16">
        <v>29</v>
      </c>
      <c r="C6" s="17">
        <v>44135</v>
      </c>
      <c r="D6" s="17">
        <v>44105</v>
      </c>
      <c r="E6" s="17"/>
      <c r="F6" s="17"/>
      <c r="G6" s="1">
        <f t="shared" si="0"/>
        <v>-30</v>
      </c>
      <c r="H6" s="16">
        <f t="shared" si="1"/>
        <v>-870</v>
      </c>
    </row>
    <row r="7" spans="1:8" ht="15">
      <c r="A7" s="28" t="s">
        <v>99</v>
      </c>
      <c r="B7" s="16">
        <v>6.38</v>
      </c>
      <c r="C7" s="17">
        <v>44135</v>
      </c>
      <c r="D7" s="17">
        <v>44105</v>
      </c>
      <c r="E7" s="17"/>
      <c r="F7" s="17"/>
      <c r="G7" s="1">
        <f t="shared" si="0"/>
        <v>-30</v>
      </c>
      <c r="H7" s="16">
        <f t="shared" si="1"/>
        <v>-191.4</v>
      </c>
    </row>
    <row r="8" spans="1:8" ht="15">
      <c r="A8" s="28" t="s">
        <v>100</v>
      </c>
      <c r="B8" s="16">
        <v>850</v>
      </c>
      <c r="C8" s="17">
        <v>44126</v>
      </c>
      <c r="D8" s="17">
        <v>44105</v>
      </c>
      <c r="E8" s="17"/>
      <c r="F8" s="17"/>
      <c r="G8" s="1">
        <f t="shared" si="0"/>
        <v>-21</v>
      </c>
      <c r="H8" s="16">
        <f t="shared" si="1"/>
        <v>-17850</v>
      </c>
    </row>
    <row r="9" spans="1:8" ht="15">
      <c r="A9" s="28" t="s">
        <v>100</v>
      </c>
      <c r="B9" s="16">
        <v>187</v>
      </c>
      <c r="C9" s="17">
        <v>44126</v>
      </c>
      <c r="D9" s="17">
        <v>44105</v>
      </c>
      <c r="E9" s="17"/>
      <c r="F9" s="17"/>
      <c r="G9" s="1">
        <f t="shared" si="0"/>
        <v>-21</v>
      </c>
      <c r="H9" s="16">
        <f t="shared" si="1"/>
        <v>-3927</v>
      </c>
    </row>
    <row r="10" spans="1:8" ht="15">
      <c r="A10" s="28" t="s">
        <v>101</v>
      </c>
      <c r="B10" s="16">
        <v>2200</v>
      </c>
      <c r="C10" s="17">
        <v>44098</v>
      </c>
      <c r="D10" s="17">
        <v>44105</v>
      </c>
      <c r="E10" s="17"/>
      <c r="F10" s="17"/>
      <c r="G10" s="1">
        <f t="shared" si="0"/>
        <v>7</v>
      </c>
      <c r="H10" s="16">
        <f t="shared" si="1"/>
        <v>15400</v>
      </c>
    </row>
    <row r="11" spans="1:8" ht="15">
      <c r="A11" s="28" t="s">
        <v>101</v>
      </c>
      <c r="B11" s="16">
        <v>484</v>
      </c>
      <c r="C11" s="17">
        <v>44098</v>
      </c>
      <c r="D11" s="17">
        <v>44105</v>
      </c>
      <c r="E11" s="17"/>
      <c r="F11" s="17"/>
      <c r="G11" s="1">
        <f t="shared" si="0"/>
        <v>7</v>
      </c>
      <c r="H11" s="16">
        <f t="shared" si="1"/>
        <v>3388</v>
      </c>
    </row>
    <row r="12" spans="1:8" ht="15">
      <c r="A12" s="28" t="s">
        <v>102</v>
      </c>
      <c r="B12" s="16">
        <v>2200</v>
      </c>
      <c r="C12" s="17">
        <v>44091</v>
      </c>
      <c r="D12" s="17">
        <v>44105</v>
      </c>
      <c r="E12" s="17"/>
      <c r="F12" s="17"/>
      <c r="G12" s="1">
        <f t="shared" si="0"/>
        <v>14</v>
      </c>
      <c r="H12" s="16">
        <f t="shared" si="1"/>
        <v>30800</v>
      </c>
    </row>
    <row r="13" spans="1:8" ht="15">
      <c r="A13" s="28" t="s">
        <v>102</v>
      </c>
      <c r="B13" s="16">
        <v>484</v>
      </c>
      <c r="C13" s="17">
        <v>44091</v>
      </c>
      <c r="D13" s="17">
        <v>44105</v>
      </c>
      <c r="E13" s="17"/>
      <c r="F13" s="17"/>
      <c r="G13" s="1">
        <f t="shared" si="0"/>
        <v>14</v>
      </c>
      <c r="H13" s="16">
        <f t="shared" si="1"/>
        <v>6776</v>
      </c>
    </row>
    <row r="14" spans="1:8" ht="15">
      <c r="A14" s="28" t="s">
        <v>103</v>
      </c>
      <c r="B14" s="16">
        <v>2200</v>
      </c>
      <c r="C14" s="17">
        <v>44098</v>
      </c>
      <c r="D14" s="17">
        <v>44105</v>
      </c>
      <c r="E14" s="17"/>
      <c r="F14" s="17"/>
      <c r="G14" s="1">
        <f t="shared" si="0"/>
        <v>7</v>
      </c>
      <c r="H14" s="16">
        <f t="shared" si="1"/>
        <v>15400</v>
      </c>
    </row>
    <row r="15" spans="1:8" ht="15">
      <c r="A15" s="28" t="s">
        <v>103</v>
      </c>
      <c r="B15" s="16">
        <v>484</v>
      </c>
      <c r="C15" s="17">
        <v>44098</v>
      </c>
      <c r="D15" s="17">
        <v>44105</v>
      </c>
      <c r="E15" s="17"/>
      <c r="F15" s="17"/>
      <c r="G15" s="1">
        <f t="shared" si="0"/>
        <v>7</v>
      </c>
      <c r="H15" s="16">
        <f t="shared" si="1"/>
        <v>3388</v>
      </c>
    </row>
    <row r="16" spans="1:8" ht="15">
      <c r="A16" s="28" t="s">
        <v>104</v>
      </c>
      <c r="B16" s="16">
        <v>255</v>
      </c>
      <c r="C16" s="17">
        <v>44098</v>
      </c>
      <c r="D16" s="17">
        <v>44105</v>
      </c>
      <c r="E16" s="17"/>
      <c r="F16" s="17"/>
      <c r="G16" s="1">
        <f t="shared" si="0"/>
        <v>7</v>
      </c>
      <c r="H16" s="16">
        <f t="shared" si="1"/>
        <v>1785</v>
      </c>
    </row>
    <row r="17" spans="1:8" ht="15">
      <c r="A17" s="28" t="s">
        <v>104</v>
      </c>
      <c r="B17" s="16">
        <v>56.1</v>
      </c>
      <c r="C17" s="17">
        <v>44098</v>
      </c>
      <c r="D17" s="17">
        <v>44105</v>
      </c>
      <c r="E17" s="17"/>
      <c r="F17" s="17"/>
      <c r="G17" s="1">
        <f t="shared" si="0"/>
        <v>7</v>
      </c>
      <c r="H17" s="16">
        <f t="shared" si="1"/>
        <v>392.7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2021-03-15T09:50:55Z</dcterms:modified>
  <cp:category/>
  <cp:version/>
  <cp:contentType/>
  <cp:contentStatus/>
</cp:coreProperties>
</file>